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E64C7C70-8D1F-40FC-9E74-7A256F69353D}" xr6:coauthVersionLast="47" xr6:coauthVersionMax="47" xr10:uidLastSave="{00000000-0000-0000-0000-000000000000}"/>
  <bookViews>
    <workbookView xWindow="-110" yWindow="-110" windowWidth="19420" windowHeight="10300" xr2:uid="{F30A6B56-7995-4007-AFD1-9BDFD36FE34B}"/>
  </bookViews>
  <sheets>
    <sheet name="⑫.VSTACK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76" i="1" l="1" a="1"/>
  <c r="F370" i="1" a="1"/>
  <c r="A370" i="1" a="1"/>
  <c r="A322" i="1" a="1"/>
  <c r="E314" i="1" a="1"/>
  <c r="A314" i="1" a="1"/>
  <c r="A268" i="1" a="1"/>
  <c r="A255" i="1" a="1"/>
  <c r="A228" i="1" a="1"/>
  <c r="A216" i="1" a="1"/>
  <c r="A177" i="1" a="1"/>
  <c r="B139" i="1"/>
  <c r="G129" i="1" a="1"/>
  <c r="A109" i="1" a="1"/>
  <c r="A79" i="1" a="1"/>
  <c r="B53" i="1"/>
  <c r="A18" i="1" a="1"/>
  <c r="D177" i="1" l="1" a="1"/>
  <c r="E177" i="1" s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8" authorId="0" shapeId="0" xr:uid="{B4D6131A-3157-414F-A2C4-ED89A820342B}">
      <text>
        <r>
          <rPr>
            <sz val="24"/>
            <color indexed="81"/>
            <rFont val="MS P ゴシック"/>
            <family val="3"/>
            <charset val="128"/>
          </rPr>
          <t>=VSTACK(A12:D14,F12:I14)</t>
        </r>
      </text>
    </comment>
    <comment ref="B53" authorId="0" shapeId="0" xr:uid="{C3A7B449-3B10-4D86-8495-8FA36E58C915}">
      <text>
        <r>
          <rPr>
            <sz val="24"/>
            <color indexed="81"/>
            <rFont val="MS P ゴシック"/>
            <family val="3"/>
            <charset val="128"/>
          </rPr>
          <t>=VLOOKUP(A53,VSTACK(A47:B49,D47:E49),2,FALSE)</t>
        </r>
      </text>
    </comment>
    <comment ref="A79" authorId="0" shapeId="0" xr:uid="{893A74F4-37C9-421E-B090-DE559BF1F123}">
      <text>
        <r>
          <rPr>
            <sz val="24"/>
            <color indexed="81"/>
            <rFont val="MS P ゴシック"/>
            <family val="3"/>
            <charset val="128"/>
          </rPr>
          <t>=UNIQUE(VSTACK(A70:A73,C70:C75))</t>
        </r>
      </text>
    </comment>
    <comment ref="A109" authorId="0" shapeId="0" xr:uid="{CB42DFBF-BC4C-4A30-9474-4DFECCE3AF6D}">
      <text>
        <r>
          <rPr>
            <sz val="24"/>
            <color indexed="81"/>
            <rFont val="MS P ゴシック"/>
            <family val="3"/>
            <charset val="128"/>
          </rPr>
          <t>=SORT(VSTACK(A100:B105,D100:E105),2,-1)</t>
        </r>
      </text>
    </comment>
    <comment ref="G129" authorId="0" shapeId="0" xr:uid="{A2A3C27E-4B6F-416D-A166-3145F2721E30}">
      <text>
        <r>
          <rPr>
            <sz val="24"/>
            <color indexed="81"/>
            <rFont val="MS P ゴシック"/>
            <family val="3"/>
            <charset val="128"/>
          </rPr>
          <t>=VSTACK(A129:A131,D129:D131)</t>
        </r>
      </text>
    </comment>
    <comment ref="B139" authorId="0" shapeId="0" xr:uid="{96311C38-56DF-4656-8E4A-EFCE13BF6B70}">
      <text>
        <r>
          <rPr>
            <sz val="24"/>
            <color indexed="81"/>
            <rFont val="MS P ゴシック"/>
            <family val="3"/>
            <charset val="128"/>
          </rPr>
          <t>=VLOOKUP(A127,VSTACK(A108:B110,D108:E110),2,FALSE)</t>
        </r>
      </text>
    </comment>
    <comment ref="A177" authorId="0" shapeId="0" xr:uid="{BFCECE0D-9F60-4FE4-8347-4CE279F28EB4}">
      <text>
        <r>
          <rPr>
            <sz val="24"/>
            <color indexed="81"/>
            <rFont val="MS P ゴシック"/>
            <family val="3"/>
            <charset val="128"/>
          </rPr>
          <t>=VSTACK(A165:C167,E165:G167)</t>
        </r>
      </text>
    </comment>
    <comment ref="D177" authorId="0" shapeId="0" xr:uid="{19D12E70-5A5D-4E68-A665-9297DECD536C}">
      <text>
        <r>
          <rPr>
            <sz val="24"/>
            <color indexed="81"/>
            <rFont val="MS P ゴシック"/>
            <family val="3"/>
            <charset val="128"/>
          </rPr>
          <t>=XLOOKUP(B177:B182,A171:A173,B171:B173,"",0)</t>
        </r>
      </text>
    </comment>
    <comment ref="E177" authorId="0" shapeId="0" xr:uid="{13B11F79-C6A9-4736-880F-6367A90BCC25}">
      <text>
        <r>
          <rPr>
            <sz val="24"/>
            <color indexed="81"/>
            <rFont val="MS P ゴシック"/>
            <family val="3"/>
            <charset val="128"/>
          </rPr>
          <t>=C177:C182*D177:D182</t>
        </r>
      </text>
    </comment>
    <comment ref="A216" authorId="0" shapeId="0" xr:uid="{F94792D0-8B66-4547-A03A-173960C8C807}">
      <text>
        <r>
          <rPr>
            <sz val="24"/>
            <color indexed="81"/>
            <rFont val="MS P ゴシック"/>
            <family val="3"/>
            <charset val="128"/>
          </rPr>
          <t>=VSTACK(A209:C212,E209:F212)</t>
        </r>
      </text>
    </comment>
    <comment ref="A228" authorId="0" shapeId="0" xr:uid="{89175101-1916-46C6-88B2-51AC594ABB6D}">
      <text>
        <r>
          <rPr>
            <sz val="24"/>
            <color indexed="81"/>
            <rFont val="MS P ゴシック"/>
            <family val="3"/>
            <charset val="128"/>
          </rPr>
          <t>=IFERROR(VSTACK(A209:C212,E209:F212),"")</t>
        </r>
      </text>
    </comment>
    <comment ref="A255" authorId="0" shapeId="0" xr:uid="{4D5C7F1B-ED1D-4E0E-9A91-DEBA64EE5B5D}">
      <text>
        <r>
          <rPr>
            <sz val="24"/>
            <color indexed="81"/>
            <rFont val="MS P ゴシック"/>
            <family val="3"/>
            <charset val="128"/>
          </rPr>
          <t>=VSTACK(A248:C251,E248:G251)</t>
        </r>
      </text>
    </comment>
    <comment ref="A268" authorId="0" shapeId="0" xr:uid="{8425386B-41F4-4AC6-9B3A-C738C565B081}">
      <text>
        <r>
          <rPr>
            <sz val="24"/>
            <color indexed="81"/>
            <rFont val="MS P ゴシック"/>
            <family val="3"/>
            <charset val="128"/>
          </rPr>
          <t>=LET(V,VSTACK(A248:C251,E248:G251),IF(V="","",V))</t>
        </r>
      </text>
    </comment>
    <comment ref="A314" authorId="0" shapeId="0" xr:uid="{52B3CEFE-C473-416F-ADCC-C10617A67189}">
      <text>
        <r>
          <rPr>
            <sz val="24"/>
            <color indexed="81"/>
            <rFont val="MS P ゴシック"/>
            <family val="3"/>
            <charset val="128"/>
          </rPr>
          <t>=CHOOSECOLS(A301:E303,1,2,4)</t>
        </r>
      </text>
    </comment>
    <comment ref="E314" authorId="0" shapeId="0" xr:uid="{1D8A1CAC-68B8-4F25-BD4A-CF2C9D44D862}">
      <text>
        <r>
          <rPr>
            <sz val="24"/>
            <color indexed="81"/>
            <rFont val="MS P ゴシック"/>
            <family val="3"/>
            <charset val="128"/>
          </rPr>
          <t>=CHOOSECOLS(A307:E309,1,3,5)</t>
        </r>
      </text>
    </comment>
    <comment ref="A322" authorId="0" shapeId="0" xr:uid="{159DC3CF-23E4-4FCB-ACD3-F747861D0859}">
      <text>
        <r>
          <rPr>
            <sz val="24"/>
            <color indexed="81"/>
            <rFont val="MS P ゴシック"/>
            <family val="3"/>
            <charset val="128"/>
          </rPr>
          <t>=VSTACK(CHOOSECOLS(A301:E303,1,2,4),
CHOOSECOLS(A307:E309,1,3,5))</t>
        </r>
      </text>
    </comment>
    <comment ref="A370" authorId="0" shapeId="0" xr:uid="{92BD6EC6-F23C-49F8-82A9-69D52C39442A}">
      <text>
        <r>
          <rPr>
            <sz val="24"/>
            <color indexed="81"/>
            <rFont val="MS P ゴシック"/>
            <family val="3"/>
            <charset val="128"/>
          </rPr>
          <t>=FILTER(A361:D364,B361:B364="営業")</t>
        </r>
      </text>
    </comment>
    <comment ref="F370" authorId="0" shapeId="0" xr:uid="{DC0E5A91-B5D7-4182-AFB5-69E932649030}">
      <text>
        <r>
          <rPr>
            <sz val="24"/>
            <color indexed="81"/>
            <rFont val="MS P ゴシック"/>
            <family val="3"/>
            <charset val="128"/>
          </rPr>
          <t>=FILTER(F361:I364,G361:G364="営業")</t>
        </r>
      </text>
    </comment>
    <comment ref="A376" authorId="0" shapeId="0" xr:uid="{4C49431C-F6FB-42B3-AF1C-67E47EA318D2}">
      <text>
        <r>
          <rPr>
            <sz val="24"/>
            <color indexed="81"/>
            <rFont val="MS P ゴシック"/>
            <family val="3"/>
            <charset val="128"/>
          </rPr>
          <t>=VSTACK(FILTER(A361:D364,B361:B364="営業"),FILTER(F361:I364,G361:G364="営業"))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<sst xmlns="http://schemas.openxmlformats.org/spreadsheetml/2006/main" count="499" uniqueCount="275">
  <si>
    <t>VSTACK講習</t>
    <rPh sb="6" eb="8">
      <t>コウシュウ</t>
    </rPh>
    <phoneticPr fontId="3"/>
  </si>
  <si>
    <r>
      <rPr>
        <sz val="12"/>
        <color rgb="FFFF0000"/>
        <rFont val="Segoe UI Emoji"/>
        <family val="3"/>
      </rPr>
      <t>✏️</t>
    </r>
    <r>
      <rPr>
        <sz val="12"/>
        <color theme="1"/>
        <rFont val="メイリオ"/>
        <family val="2"/>
        <charset val="128"/>
      </rPr>
      <t xml:space="preserve"> 1.講習では黄色のセルに数式が入っています。</t>
    </r>
    <phoneticPr fontId="3"/>
  </si>
  <si>
    <t>この講習では、複数の表を1つにまとめる方法を学びます。</t>
  </si>
  <si>
    <t>VSTACKを使うと、離れた場所にあるデータを縦方向に結合できます。</t>
  </si>
  <si>
    <t>行数が違っても自動で調整され、スピルで結果が展開されます。</t>
  </si>
  <si>
    <t>複数月・複数店舗など、実務でよくあるデータ統合に役立ちます。</t>
  </si>
  <si>
    <t>ここから、表を「つながる形」に整理する基本操作を身につけます。</t>
  </si>
  <si>
    <t>_________________________________________________________________________________________________________________</t>
    <phoneticPr fontId="3"/>
  </si>
  <si>
    <t>講習_1</t>
  </si>
  <si>
    <t>次の2つの売上表を、VSTACK関数を使って1つの表に結合しなさい。</t>
  </si>
  <si>
    <t>表①</t>
    <rPh sb="0" eb="1">
      <t>ヒョウ</t>
    </rPh>
    <phoneticPr fontId="3"/>
  </si>
  <si>
    <t>表②</t>
    <rPh sb="0" eb="1">
      <t>ヒョウ</t>
    </rPh>
    <phoneticPr fontId="3"/>
  </si>
  <si>
    <t>日付</t>
  </si>
  <si>
    <t>部署</t>
  </si>
  <si>
    <t>名前</t>
  </si>
  <si>
    <t>売上</t>
  </si>
  <si>
    <t>営業</t>
  </si>
  <si>
    <t>田中</t>
  </si>
  <si>
    <t>佐藤</t>
  </si>
  <si>
    <t>開発</t>
  </si>
  <si>
    <t>鈴木</t>
  </si>
  <si>
    <t>講習_回答1</t>
  </si>
  <si>
    <r>
      <rPr>
        <sz val="12"/>
        <color rgb="FFFF0000"/>
        <rFont val="Segoe UI Emoji"/>
        <family val="2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3"/>
  </si>
  <si>
    <t>・VSTACKの役割</t>
  </si>
  <si>
    <t>複数の表を縦に積み重ねて1つの表にまとめる</t>
  </si>
  <si>
    <t>・スピル展開</t>
  </si>
  <si>
    <t>結合結果は自動で下方向にスピル展開される</t>
  </si>
  <si>
    <t>・行数の違い</t>
  </si>
  <si>
    <t>行数が違っても自動で調整されて結合される</t>
  </si>
  <si>
    <t>・列構造の一致</t>
  </si>
  <si>
    <t>列の並びが同じ表同士を結合すると最も効果的</t>
  </si>
  <si>
    <t>・実務での用途</t>
  </si>
  <si>
    <t>複数月・複数店舗・複数部署のデータ統合でよく使う</t>
  </si>
  <si>
    <t>・他関数との連携</t>
  </si>
  <si>
    <t>FILTERやSORTBYと組み合わせると動的な一覧表が作れる</t>
  </si>
  <si>
    <r>
      <rPr>
        <sz val="12"/>
        <color rgb="FFFF0000"/>
        <rFont val="Segoe UI Emoji"/>
        <family val="2"/>
      </rPr>
      <t>📘</t>
    </r>
    <r>
      <rPr>
        <sz val="12"/>
        <color theme="1"/>
        <rFont val="メイリオ"/>
        <family val="3"/>
        <charset val="128"/>
      </rPr>
      <t xml:space="preserve"> 関数の引数一覧</t>
    </r>
    <phoneticPr fontId="3"/>
  </si>
  <si>
    <t>・array1</t>
  </si>
  <si>
    <t>最初に積み重ねる範囲</t>
  </si>
  <si>
    <t>・array2</t>
  </si>
  <si>
    <t>その下に積み重ねる範囲</t>
  </si>
  <si>
    <t>・array3</t>
  </si>
  <si>
    <t>さらに下に追加する範囲（必要に応じて）</t>
  </si>
  <si>
    <t>・引数の数</t>
    <phoneticPr fontId="3"/>
  </si>
  <si>
    <t>必要なだけ追加できる（array1, array2, array3, …）</t>
  </si>
  <si>
    <t>・結合順序</t>
  </si>
  <si>
    <t>関数内に書いた順番がそのまま上→下の順番になる</t>
  </si>
  <si>
    <t>・列数の制約</t>
  </si>
  <si>
    <t>結合する範囲の列数はすべて一致している必要がある</t>
  </si>
  <si>
    <t>・列数不一致</t>
  </si>
  <si>
    <t>列数が違うと #VALUE!（構造エラー）</t>
  </si>
  <si>
    <t>演習_2</t>
  </si>
  <si>
    <t>複数の売上表を連結し、対象者の売上を求めなさい。</t>
  </si>
  <si>
    <t>営業部 東京</t>
  </si>
  <si>
    <t>営業部 大阪</t>
  </si>
  <si>
    <t>高橋</t>
  </si>
  <si>
    <t>山田</t>
  </si>
  <si>
    <t>中村</t>
  </si>
  <si>
    <t>演習_回答2</t>
  </si>
  <si>
    <t>↓検索する名前</t>
    <phoneticPr fontId="3"/>
  </si>
  <si>
    <r>
      <rPr>
        <b/>
        <sz val="12"/>
        <color rgb="FFFF0000"/>
        <rFont val="Segoe UI Emoji"/>
        <family val="2"/>
      </rPr>
      <t>🔍</t>
    </r>
    <r>
      <rPr>
        <b/>
        <sz val="12"/>
        <color rgb="FFFF0000"/>
        <rFont val="メイリオ"/>
        <family val="3"/>
        <charset val="128"/>
      </rPr>
      <t xml:space="preserve"> </t>
    </r>
    <r>
      <rPr>
        <b/>
        <sz val="12"/>
        <color theme="1"/>
        <rFont val="メイリオ"/>
        <family val="3"/>
        <charset val="128"/>
      </rPr>
      <t>今回のポイント</t>
    </r>
    <phoneticPr fontId="3"/>
  </si>
  <si>
    <t>・ステップ① VSTACKで連結</t>
  </si>
  <si>
    <t>VSTACKが最初に実行され、営業部Aと営業部Bの表が縦に連結されて1つの大きな表が作られる。</t>
  </si>
  <si>
    <t>・ステップ② 連結表が内部で完成</t>
  </si>
  <si>
    <t>この時点で「名前・売上」の6行の表が内部的に存在している（画面には表示されない）。</t>
  </si>
  <si>
    <t>・ステップ③ VLOOKUPが検索</t>
  </si>
  <si>
    <t>表3の名前をキーにして、ステップ①で作られた連結表の中から売上を探す。</t>
  </si>
  <si>
    <t>・ステップ④ 売上を返す</t>
  </si>
  <si>
    <t>VLOOKUPは連結表の2列目（売上）を返す。名前が重複しないため必ず1件だけ見つかる。</t>
  </si>
  <si>
    <t>・1つの式で完結</t>
  </si>
  <si>
    <t>Excelは内側の関数から処理するため、VLOOKUP(名前, VSTACK(表1, 表2), 2, FALSE) が自然に動作する。</t>
  </si>
  <si>
    <t>・連結表が見えない理由</t>
  </si>
  <si>
    <t>VSTACKは“式の中で一時的に作られる表”なので画面には表示されないが、VLOOKUPはその表を正しく参照できる。</t>
  </si>
  <si>
    <t>・実務での応用</t>
  </si>
  <si>
    <t>複数店舗・複数部署・複数月のデータをまとめて検索する場面で、この内側→外側の構造が役立つ。</t>
  </si>
  <si>
    <t>講習_3</t>
    <phoneticPr fontId="3"/>
  </si>
  <si>
    <t>名駅店と栄店の会員名簿を VSTACK で連結し、UNIQUE で重複を除いた一覧を作りなさい。</t>
  </si>
  <si>
    <t>名駅店</t>
  </si>
  <si>
    <t>栄店</t>
  </si>
  <si>
    <t>会員名</t>
  </si>
  <si>
    <t>田中 太郎</t>
  </si>
  <si>
    <t>佐藤 花子</t>
  </si>
  <si>
    <t>鈴木 一郎</t>
  </si>
  <si>
    <t>山田 美咲</t>
  </si>
  <si>
    <t>高橋 健太</t>
  </si>
  <si>
    <t>中村 彩香</t>
  </si>
  <si>
    <t>回答</t>
    <phoneticPr fontId="3"/>
  </si>
  <si>
    <t>・VSTACKで名簿を連結</t>
  </si>
  <si>
    <t>名駅店と栄店の会員名簿を1つにまとめて縦方向に結合する。</t>
  </si>
  <si>
    <t>・UNIQUEで重複削除</t>
  </si>
  <si>
    <t>連結後の名簿から重複を取り除き、1つの会員一覧を作成する。</t>
  </si>
  <si>
    <t>・補助列なしで完結</t>
  </si>
  <si>
    <t>UNIQUE(VSTACK(...)) の形で、1つの式だけで一覧が完成する。</t>
  </si>
  <si>
    <t>結果は自動で下方向に広がり、名簿が静かに整う。</t>
  </si>
  <si>
    <t>複数店舗の会員マスタ統合、名簿整理、キャンペーン対象者リスト作成に使える。</t>
  </si>
  <si>
    <t>講習_4</t>
    <phoneticPr fontId="3"/>
  </si>
  <si>
    <t>次の表は、東京本社と大阪支社の営業担当の成績です</t>
    <rPh sb="0" eb="1">
      <t>ツギ</t>
    </rPh>
    <rPh sb="2" eb="3">
      <t>ヒョウ</t>
    </rPh>
    <rPh sb="5" eb="7">
      <t>トウキョウ</t>
    </rPh>
    <rPh sb="7" eb="9">
      <t>ホンシャ</t>
    </rPh>
    <rPh sb="10" eb="12">
      <t>オオサカ</t>
    </rPh>
    <rPh sb="12" eb="14">
      <t>シシャ</t>
    </rPh>
    <rPh sb="15" eb="17">
      <t>エイギョウ</t>
    </rPh>
    <rPh sb="17" eb="19">
      <t>タントウ</t>
    </rPh>
    <rPh sb="20" eb="22">
      <t>セイセキ</t>
    </rPh>
    <phoneticPr fontId="3"/>
  </si>
  <si>
    <t>２つの表を１つにして、売上額の大きい順にならべなさい</t>
    <rPh sb="3" eb="4">
      <t>ヒョウ</t>
    </rPh>
    <rPh sb="11" eb="13">
      <t>ウリアゲ</t>
    </rPh>
    <rPh sb="13" eb="14">
      <t>ガク</t>
    </rPh>
    <rPh sb="15" eb="16">
      <t>オオ</t>
    </rPh>
    <rPh sb="18" eb="19">
      <t>ジュン</t>
    </rPh>
    <phoneticPr fontId="3"/>
  </si>
  <si>
    <t>東京本社</t>
    <rPh sb="0" eb="2">
      <t>トウキョウ</t>
    </rPh>
    <rPh sb="2" eb="4">
      <t>ホンシャ</t>
    </rPh>
    <phoneticPr fontId="3"/>
  </si>
  <si>
    <t>大阪支社</t>
    <rPh sb="0" eb="2">
      <t>オオサカ</t>
    </rPh>
    <rPh sb="2" eb="4">
      <t>シシャ</t>
    </rPh>
    <phoneticPr fontId="3"/>
  </si>
  <si>
    <t>名前</t>
    <rPh sb="0" eb="2">
      <t>ナマエ</t>
    </rPh>
    <phoneticPr fontId="3"/>
  </si>
  <si>
    <t>売上額</t>
    <rPh sb="0" eb="3">
      <t>ウリアゲガク</t>
    </rPh>
    <phoneticPr fontId="3"/>
  </si>
  <si>
    <t>田中</t>
    <rPh sb="0" eb="2">
      <t>タナカ</t>
    </rPh>
    <phoneticPr fontId="3"/>
  </si>
  <si>
    <t>岩本</t>
    <rPh sb="0" eb="2">
      <t>イワモト</t>
    </rPh>
    <phoneticPr fontId="3"/>
  </si>
  <si>
    <t>大塚</t>
  </si>
  <si>
    <t>木戸</t>
  </si>
  <si>
    <t>安藤</t>
  </si>
  <si>
    <t>伊藤</t>
  </si>
  <si>
    <t>大迫</t>
    <rPh sb="0" eb="2">
      <t>オオサコ</t>
    </rPh>
    <phoneticPr fontId="3"/>
  </si>
  <si>
    <t>佐々木</t>
  </si>
  <si>
    <t>大久保</t>
    <rPh sb="0" eb="3">
      <t>オオクボ</t>
    </rPh>
    <phoneticPr fontId="3"/>
  </si>
  <si>
    <t>降順</t>
    <rPh sb="0" eb="2">
      <t>コウジュン</t>
    </rPh>
    <phoneticPr fontId="3"/>
  </si>
  <si>
    <t xml:space="preserve">・VSTACKで「東京本社」と「大阪支社」の2つの表を縦に結合する  </t>
  </si>
  <si>
    <t xml:space="preserve">・結合した表をSORTで売上額（2列目）を基準に並べ替える  </t>
  </si>
  <si>
    <t xml:space="preserve">・並べ替えは降順（-1）を指定して「売上の大きい順」にする  </t>
  </si>
  <si>
    <t xml:space="preserve">・関数の組み合わせで“表をまとめて並べ替える”処理が一発で完成  </t>
  </si>
  <si>
    <t>・更新にも強く、手作業のコピペや並べ替え操作が不要になる</t>
  </si>
  <si>
    <t>講習_5</t>
    <phoneticPr fontId="3"/>
  </si>
  <si>
    <t>複数の社員表を連結し、社員IDから名前を検索しなさい。</t>
  </si>
  <si>
    <t>①セル「G１３３」に検索用のID一覧を作成</t>
    <rPh sb="10" eb="12">
      <t>ケンサク</t>
    </rPh>
    <rPh sb="12" eb="13">
      <t>ヨウ</t>
    </rPh>
    <rPh sb="16" eb="18">
      <t>イチラン</t>
    </rPh>
    <rPh sb="19" eb="21">
      <t>サクセイ</t>
    </rPh>
    <phoneticPr fontId="3"/>
  </si>
  <si>
    <t>②セル「B１４４」に”A１４４”に入つている、社員IDに対応する”名前”をかえしなさい</t>
    <rPh sb="17" eb="18">
      <t>ハイ</t>
    </rPh>
    <rPh sb="23" eb="25">
      <t>シャイン</t>
    </rPh>
    <rPh sb="28" eb="30">
      <t>タイオウ</t>
    </rPh>
    <rPh sb="33" eb="35">
      <t>ナマエ</t>
    </rPh>
    <phoneticPr fontId="3"/>
  </si>
  <si>
    <t>①入力規則に使用するためID一覧を作成</t>
    <rPh sb="1" eb="3">
      <t>ニュウリョク</t>
    </rPh>
    <rPh sb="3" eb="5">
      <t>キソク</t>
    </rPh>
    <rPh sb="6" eb="8">
      <t>シヨウ</t>
    </rPh>
    <rPh sb="14" eb="16">
      <t>イチラン</t>
    </rPh>
    <rPh sb="17" eb="19">
      <t>サクセイ</t>
    </rPh>
    <phoneticPr fontId="3"/>
  </si>
  <si>
    <t>社員ID</t>
  </si>
  <si>
    <t>A001</t>
  </si>
  <si>
    <t>A004</t>
  </si>
  <si>
    <t>A002</t>
  </si>
  <si>
    <t>A005</t>
  </si>
  <si>
    <t>A003</t>
  </si>
  <si>
    <t>A006</t>
  </si>
  <si>
    <t>②検索表</t>
    <phoneticPr fontId="3"/>
  </si>
  <si>
    <t xml:space="preserve">・VSTACKで「名駅店」と「栄店」の社員表を縦に結合し、1つの検索用データにまとめる  </t>
  </si>
  <si>
    <t xml:space="preserve">・入力規則用のID一覧も、同じくVSTACKで2つの店舗のIDを縦に連結して作成する  </t>
  </si>
  <si>
    <t xml:space="preserve">・VLOOKUPの検索範囲に VSTACK(名駅店の表, 栄店の表) をそのまま入れることで、複数表を一括検索できる  </t>
  </si>
  <si>
    <t xml:space="preserve">・返す列番号は「名前」が入っている列（2列目）を指定し、検索方法は完全一致（FALSE）で行う  </t>
  </si>
  <si>
    <t xml:space="preserve">・式全体は「検索したいIDを、2つの店舗の表を縦に結合した検索範囲から探し、対応する名前を返す」という意味になる  </t>
  </si>
  <si>
    <t>・使用する式</t>
    <phoneticPr fontId="3"/>
  </si>
  <si>
    <t>　'=VLOOKUP(検索したいID, VSTACK(名駅店の社員表, 栄店の社員表), 名前の列番号, 完全一致)</t>
    <phoneticPr fontId="3"/>
  </si>
  <si>
    <t>講習_6</t>
    <phoneticPr fontId="3"/>
  </si>
  <si>
    <t>複数の売上表を縦に連結し、商品マスタより単価を回答のD列に参照して、E列に金額（C列＊D列）を求めなさい</t>
    <rPh sb="20" eb="22">
      <t>タンカ</t>
    </rPh>
    <rPh sb="23" eb="25">
      <t>カイトウ</t>
    </rPh>
    <rPh sb="27" eb="28">
      <t>レツ</t>
    </rPh>
    <rPh sb="29" eb="31">
      <t>サンショウ</t>
    </rPh>
    <rPh sb="35" eb="36">
      <t>レツ</t>
    </rPh>
    <rPh sb="37" eb="39">
      <t>キンガク</t>
    </rPh>
    <rPh sb="41" eb="42">
      <t>レツ</t>
    </rPh>
    <rPh sb="44" eb="45">
      <t>レツ</t>
    </rPh>
    <rPh sb="47" eb="48">
      <t>モト</t>
    </rPh>
    <phoneticPr fontId="3"/>
  </si>
  <si>
    <t>【売上表（名古屋店）】</t>
  </si>
  <si>
    <t>【売上表（大阪店）】</t>
  </si>
  <si>
    <t>商品</t>
  </si>
  <si>
    <t>数量</t>
  </si>
  <si>
    <t>りんご</t>
  </si>
  <si>
    <t>みかん</t>
  </si>
  <si>
    <t>バナナ</t>
  </si>
  <si>
    <t>【商品マスタ】</t>
  </si>
  <si>
    <t>単価</t>
  </si>
  <si>
    <t>金額</t>
    <rPh sb="0" eb="2">
      <t>キンガク</t>
    </rPh>
    <phoneticPr fontId="3"/>
  </si>
  <si>
    <t>③</t>
    <phoneticPr fontId="3"/>
  </si>
  <si>
    <t>①</t>
    <phoneticPr fontId="3"/>
  </si>
  <si>
    <t>②</t>
    <phoneticPr fontId="3"/>
  </si>
  <si>
    <t xml:space="preserve">・VSTACKで名古屋店と大阪店の売上表を縦に連結する  </t>
  </si>
  <si>
    <t xml:space="preserve">・XLOOKUPで商品マスタから単価を参照する（商品名をキーに検索）  </t>
  </si>
  <si>
    <t xml:space="preserve">・スピルで全行に自動展開されるためコピー不要  </t>
  </si>
  <si>
    <t xml:space="preserve">・金額は「数量×単価」をそのまま掛け算して求める  </t>
  </si>
  <si>
    <t xml:space="preserve">・連結→参照→計算の3ステップが実務の基本構造になる  </t>
  </si>
  <si>
    <r>
      <rPr>
        <sz val="12"/>
        <color rgb="FFFF0000"/>
        <rFont val="Segoe UI Emoji"/>
        <family val="2"/>
      </rPr>
      <t>🔍</t>
    </r>
    <r>
      <rPr>
        <sz val="12"/>
        <color theme="1"/>
        <rFont val="メイリオ"/>
        <family val="3"/>
        <charset val="128"/>
      </rPr>
      <t xml:space="preserve"> </t>
    </r>
    <r>
      <rPr>
        <sz val="12"/>
        <color theme="1"/>
        <rFont val="Calibri"/>
        <family val="3"/>
      </rPr>
      <t>XLOOKUP</t>
    </r>
    <r>
      <rPr>
        <sz val="12"/>
        <color theme="1"/>
        <rFont val="メイリオ"/>
        <family val="3"/>
        <charset val="128"/>
      </rPr>
      <t>はのちの講習で学習します</t>
    </r>
    <rPh sb="14" eb="16">
      <t>コウシュウ</t>
    </rPh>
    <rPh sb="17" eb="19">
      <t>ガクシュウ</t>
    </rPh>
    <phoneticPr fontId="3"/>
  </si>
  <si>
    <t xml:space="preserve">・XLOOKUPは「探す値 → 探す範囲 → 返す範囲」を順番に指定する検索関数  </t>
  </si>
  <si>
    <t xml:space="preserve">・今回の検索値は B列の商品名（B191:B196）  </t>
  </si>
  <si>
    <t xml:space="preserve">・商品マスタの「商品列（A185:A187）」から一致する商品を探す  </t>
  </si>
  <si>
    <t xml:space="preserve">・見つかったら、同じ行の「単価列（B185:B187）」を返す  </t>
  </si>
  <si>
    <t xml:space="preserve">・完全一致検索のため一致モードは 0 を指定する（誤マッチ防止）  </t>
  </si>
  <si>
    <t xml:space="preserve">・スピル対応なので1つの式で全行の単価が自動入力される  </t>
  </si>
  <si>
    <t xml:space="preserve">・VLOOKUP と違い、左にある列も検索でき、列挿入にも強い  </t>
  </si>
  <si>
    <t xml:space="preserve">・今回の式：=XLOOKUP(B191:B196, A185:A187, B185:B187, "", 0)  </t>
  </si>
  <si>
    <t>講習_7</t>
    <rPh sb="0" eb="2">
      <t>コウシュウ</t>
    </rPh>
    <phoneticPr fontId="3"/>
  </si>
  <si>
    <t>列数の違う表①と②を連結する</t>
    <rPh sb="0" eb="1">
      <t>レツ</t>
    </rPh>
    <rPh sb="1" eb="2">
      <t>スウ</t>
    </rPh>
    <rPh sb="3" eb="4">
      <t>チガ</t>
    </rPh>
    <rPh sb="5" eb="6">
      <t>ヒョウ</t>
    </rPh>
    <rPh sb="10" eb="12">
      <t>レンケツ</t>
    </rPh>
    <phoneticPr fontId="3"/>
  </si>
  <si>
    <t>所属</t>
    <rPh sb="0" eb="2">
      <t>ショゾク</t>
    </rPh>
    <phoneticPr fontId="3"/>
  </si>
  <si>
    <t>年齢</t>
    <rPh sb="0" eb="2">
      <t>ネンレイ</t>
    </rPh>
    <phoneticPr fontId="3"/>
  </si>
  <si>
    <t>名古屋本社</t>
    <rPh sb="0" eb="3">
      <t>ナゴヤ</t>
    </rPh>
    <rPh sb="3" eb="5">
      <t>ホンシャ</t>
    </rPh>
    <phoneticPr fontId="3"/>
  </si>
  <si>
    <t>回答_1</t>
    <rPh sb="0" eb="2">
      <t>カイトウ</t>
    </rPh>
    <phoneticPr fontId="3"/>
  </si>
  <si>
    <t>回答_2</t>
    <rPh sb="0" eb="2">
      <t>カイトウ</t>
    </rPh>
    <phoneticPr fontId="3"/>
  </si>
  <si>
    <t xml:space="preserve">・VSTACKは「列数が同じ表」どうしでしか正しく結合できない  </t>
  </si>
  <si>
    <t xml:space="preserve">・列数が違う表をそのままVSTACKすると、足りない列に #N/A が入る  </t>
  </si>
  <si>
    <t xml:space="preserve">・IFERRORで包むと、#N/A を空白に置き換えて見た目を整えられる  </t>
  </si>
  <si>
    <t xml:space="preserve">・ただし根本的には“列構造をそろえる”ことが重要（前処理が必要）  </t>
  </si>
  <si>
    <t xml:space="preserve">・実務では、店舗ごと・担当者ごとに列が違うケースが多く、VSTACK前の整形が必須  </t>
  </si>
  <si>
    <t xml:space="preserve">・今回の式の意味：  </t>
  </si>
  <si>
    <t>　「表①と表②を縦に結合し、列が足りない部分はIFERRORで空白にする」</t>
  </si>
  <si>
    <t>連結したセルが空白だったら</t>
    <rPh sb="0" eb="2">
      <t>レンケツ</t>
    </rPh>
    <rPh sb="7" eb="9">
      <t>クウハク</t>
    </rPh>
    <phoneticPr fontId="3"/>
  </si>
  <si>
    <t>そのまま結合する</t>
    <rPh sb="4" eb="6">
      <t>ケツゴウ</t>
    </rPh>
    <phoneticPr fontId="3"/>
  </si>
  <si>
    <t>空白は、”０”でなく空白とした返したい</t>
    <rPh sb="0" eb="2">
      <t>クウハク</t>
    </rPh>
    <rPh sb="10" eb="12">
      <t>クウハク</t>
    </rPh>
    <rPh sb="15" eb="16">
      <t>カエ</t>
    </rPh>
    <phoneticPr fontId="3"/>
  </si>
  <si>
    <t>・VSTACKで表①と表②を縦に結合すると、空白セルが数値列に入った場合は Excel が自動的に 0 として扱う</t>
  </si>
  <si>
    <t>・0 を返したくない場合は、LET を使って「結合結果に名前をつけてから空白判定」を行う</t>
  </si>
  <si>
    <t>・今回使用する式：</t>
  </si>
  <si>
    <t>　=LET(変数, VSTACK(表①, 表②), IF(変数="空白だったら","空白",変数))</t>
  </si>
  <si>
    <t>　「表①と表②をVSTACKで縦に結合した結果を 変数 として保持し、</t>
  </si>
  <si>
    <t xml:space="preserve">　　その 変数 の中で“空白だったら空白を返し”、  </t>
  </si>
  <si>
    <t>　　そうでなければ変数の値をそのまま返す」</t>
  </si>
  <si>
    <t>・この処理により、未入力（空白）と数値の 0 を正しく区別できる</t>
  </si>
  <si>
    <t>・実務では“未入力＝空白”を保持したい場面が多く、</t>
  </si>
  <si>
    <t>　VSTACK後に見た目を整える処理を加えるのがデータ統合の基本パターンになる</t>
  </si>
  <si>
    <t>講習_８</t>
    <rPh sb="0" eb="2">
      <t>コウシュウ</t>
    </rPh>
    <phoneticPr fontId="3"/>
  </si>
  <si>
    <t>名駅店（表①）と栄店（表②）には、それぞれ次のような社員データがあります。</t>
  </si>
  <si>
    <t>どちらの表にも「社員ID / 氏名 / 年齢 / 部署 / 入社日」の5列が並んでいます。</t>
  </si>
  <si>
    <t>【やりたいこと】</t>
  </si>
  <si>
    <t>両店舗のデータから「社員ID・氏名・部署」だけを抜き出し、</t>
  </si>
  <si>
    <t>1つの一覧表にまとめてください。</t>
  </si>
  <si>
    <t>条件：</t>
  </si>
  <si>
    <t>・列の順番は「社員ID → 氏名 → 部署」</t>
  </si>
  <si>
    <t>・名駅店 → 栄店の順で縦に結合する</t>
  </si>
  <si>
    <t>・不要列（年齢・入社日）は除外する</t>
  </si>
  <si>
    <t>【表①：名駅店の社員表】</t>
    <rPh sb="4" eb="6">
      <t>メイエキ</t>
    </rPh>
    <phoneticPr fontId="3"/>
  </si>
  <si>
    <t>氏名</t>
  </si>
  <si>
    <t>年齢</t>
  </si>
  <si>
    <t>入社日</t>
  </si>
  <si>
    <t>28</t>
  </si>
  <si>
    <t>2020/04/01</t>
  </si>
  <si>
    <t>31</t>
  </si>
  <si>
    <t>総務</t>
  </si>
  <si>
    <t>2019/10/15</t>
  </si>
  <si>
    <t>26</t>
  </si>
  <si>
    <t>2021/07/01</t>
  </si>
  <si>
    <t>【表②：栄店の社員表】</t>
  </si>
  <si>
    <t>B101</t>
  </si>
  <si>
    <t>2020/03/20</t>
  </si>
  <si>
    <t>29</t>
  </si>
  <si>
    <t>B102</t>
  </si>
  <si>
    <t>2018/11/01</t>
  </si>
  <si>
    <t>33</t>
  </si>
  <si>
    <t>経理</t>
  </si>
  <si>
    <t>B103</t>
  </si>
  <si>
    <t>2022/01/05</t>
  </si>
  <si>
    <t>27</t>
  </si>
  <si>
    <t>回答</t>
    <rPh sb="0" eb="2">
      <t>カイトウ</t>
    </rPh>
    <phoneticPr fontId="3"/>
  </si>
  <si>
    <t>前工程　表①</t>
    <rPh sb="0" eb="1">
      <t>マエ</t>
    </rPh>
    <rPh sb="1" eb="3">
      <t>コウテイ</t>
    </rPh>
    <rPh sb="4" eb="5">
      <t>ヒョウ</t>
    </rPh>
    <phoneticPr fontId="3"/>
  </si>
  <si>
    <t>前工程　表②</t>
    <rPh sb="0" eb="1">
      <t>マエ</t>
    </rPh>
    <rPh sb="1" eb="3">
      <t>コウテイ</t>
    </rPh>
    <rPh sb="4" eb="5">
      <t>ヒョウ</t>
    </rPh>
    <phoneticPr fontId="3"/>
  </si>
  <si>
    <t>縦結合</t>
    <rPh sb="0" eb="1">
      <t>タテ</t>
    </rPh>
    <rPh sb="1" eb="3">
      <t>ケツゴウ</t>
    </rPh>
    <phoneticPr fontId="3"/>
  </si>
  <si>
    <t>・CHOOSECOLSは「必要な列だけを抜き出す」ための関数</t>
  </si>
  <si>
    <t>・VSTACKは「複数の表を縦に結合する」ための関数</t>
  </si>
  <si>
    <t>　=VSTACK(</t>
  </si>
  <si>
    <t xml:space="preserve">        CHOOSECOLS(表①, 社員ID列, 氏名列, 部署列),</t>
  </si>
  <si>
    <t xml:space="preserve">        CHOOSECOLS(表②, 社員ID列, 氏名列, 部署列)）</t>
    <phoneticPr fontId="3"/>
  </si>
  <si>
    <t>　「表①から社員ID・氏名・部署の3列だけをCHOOSECOLSで抜き出し、</t>
  </si>
  <si>
    <t>　　表②からも同じ3列を抜き出し、</t>
  </si>
  <si>
    <t>　　それらをVSTACKで縦に結合して一覧表を作る」</t>
  </si>
  <si>
    <t>・実務では“必要な列だけを抽出してから結合する”のが基本パターン</t>
  </si>
  <si>
    <t>・不要列を先に落とすことで、後続処理（検索・集計・整形）が圧倒的に楽になる</t>
  </si>
  <si>
    <t>講習_9</t>
  </si>
  <si>
    <t>名駅店（表①）と栄店（表②）には、それぞれ次のような売上データがあります。</t>
  </si>
  <si>
    <t>どちらの表にも「日付 / 部署 / 名前 / 売上」の4列が並んでいます。</t>
  </si>
  <si>
    <t>両店舗の売上データから「営業部だけ」を抽出し、</t>
  </si>
  <si>
    <t>【条件】</t>
  </si>
  <si>
    <t>・対象は「営業部」の行のみ</t>
  </si>
  <si>
    <t>・列順はそのまま（日付 → 部署 → 名前 → 売上）</t>
  </si>
  <si>
    <t>・FILTER と VSTACK を組み合わせて 1 つの式で完成させる</t>
  </si>
  <si>
    <t>【表①：名駅店】</t>
  </si>
  <si>
    <t>【表②：栄店】</t>
  </si>
  <si>
    <t>1月1日</t>
  </si>
  <si>
    <t>12000</t>
  </si>
  <si>
    <t>14000</t>
  </si>
  <si>
    <t>15000</t>
  </si>
  <si>
    <t>17000</t>
  </si>
  <si>
    <t>1月2日</t>
  </si>
  <si>
    <t>18000</t>
  </si>
  <si>
    <t>21000</t>
  </si>
  <si>
    <t>16000</t>
  </si>
  <si>
    <t>19000</t>
  </si>
  <si>
    <t>前工程:表①</t>
    <rPh sb="0" eb="1">
      <t>マエ</t>
    </rPh>
    <rPh sb="1" eb="3">
      <t>コウテイ</t>
    </rPh>
    <rPh sb="4" eb="5">
      <t>ヒョウ</t>
    </rPh>
    <phoneticPr fontId="3"/>
  </si>
  <si>
    <t>前工程:表②</t>
    <rPh sb="0" eb="1">
      <t>マエ</t>
    </rPh>
    <rPh sb="1" eb="3">
      <t>コウテイ</t>
    </rPh>
    <rPh sb="4" eb="5">
      <t>ヒョウ</t>
    </rPh>
    <phoneticPr fontId="3"/>
  </si>
  <si>
    <t>🔍 今回のポイント</t>
  </si>
  <si>
    <t>・FILTERは「条件に一致する行だけを抽出する」ための関数</t>
  </si>
  <si>
    <t>　例：FILTER(表, 部署列="営業")</t>
  </si>
  <si>
    <t>　例：VSTACK(表①, 表②)</t>
  </si>
  <si>
    <t xml:space="preserve">        FILTER(表①, 部署列="営業"),</t>
  </si>
  <si>
    <t xml:space="preserve">        FILTER(表②, 部署列="営業")}</t>
    <phoneticPr fontId="3"/>
  </si>
  <si>
    <t>・この式のやっていること</t>
    <phoneticPr fontId="3"/>
  </si>
  <si>
    <t>　「表①から“営業部だけ”をFILTERで抽出し、</t>
  </si>
  <si>
    <t>　　表②からも“営業部だけ”を抽出し、</t>
  </si>
  <si>
    <t>　　それら2つの抽出結果をVSTACKで縦に結合して、</t>
  </si>
  <si>
    <t>　　営業部の売上一覧を1つにまとめる」</t>
  </si>
  <si>
    <t>・実務では“抽出 → 結合”の順番が基本パターン</t>
  </si>
  <si>
    <t>　複数店舗・複数月のデータから特定部署だけをまとめる場面でよく使う</t>
  </si>
  <si>
    <t>・FILTERで条件を絞ってからVSTACKすることで、</t>
  </si>
  <si>
    <t>　不要な行を含まないクリーンな一覧表が作れる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</si>
</sst>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&quot;月&quot;d&quot;日&quot;;@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rgb="FFFF0000"/>
      <name val="Segoe UI Emoji"/>
      <family val="3"/>
    </font>
    <font>
      <sz val="12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6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rgb="FFFF0000"/>
      <name val="Segoe UI Emoji"/>
      <family val="2"/>
    </font>
    <font>
      <b/>
      <sz val="12"/>
      <color theme="1"/>
      <name val="メイリオ"/>
      <family val="2"/>
      <charset val="128"/>
    </font>
    <font>
      <b/>
      <sz val="12"/>
      <color rgb="FFFF0000"/>
      <name val="Segoe UI Emoji"/>
      <family val="2"/>
    </font>
    <font>
      <b/>
      <sz val="12"/>
      <color rgb="FFFF0000"/>
      <name val="メイリオ"/>
      <family val="3"/>
      <charset val="128"/>
    </font>
    <font>
      <sz val="12"/>
      <color theme="1"/>
      <name val="Calibri"/>
      <family val="3"/>
    </font>
    <font>
      <sz val="24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left" vertical="center" indent="2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56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56" fontId="4" fillId="0" borderId="1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56" fontId="4" fillId="2" borderId="2" xfId="0" applyNumberFormat="1" applyFont="1" applyFill="1" applyBorder="1">
      <alignment vertical="center"/>
    </xf>
    <xf numFmtId="0" fontId="4" fillId="0" borderId="2" xfId="0" applyFont="1" applyBorder="1">
      <alignment vertical="center"/>
    </xf>
    <xf numFmtId="3" fontId="4" fillId="0" borderId="2" xfId="0" applyNumberFormat="1" applyFont="1" applyBorder="1">
      <alignment vertical="center"/>
    </xf>
    <xf numFmtId="56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" fontId="4" fillId="0" borderId="3" xfId="0" applyNumberFormat="1" applyFont="1" applyBorder="1">
      <alignment vertical="center"/>
    </xf>
    <xf numFmtId="56" fontId="4" fillId="0" borderId="0" xfId="0" applyNumberFormat="1" applyFont="1">
      <alignment vertical="center"/>
    </xf>
    <xf numFmtId="3" fontId="4" fillId="0" borderId="0" xfId="0" applyNumberFormat="1" applyFont="1">
      <alignment vertical="center"/>
    </xf>
    <xf numFmtId="0" fontId="7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4"/>
    </xf>
    <xf numFmtId="0" fontId="11" fillId="0" borderId="0" xfId="0" applyFont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2" borderId="8" xfId="0" applyFont="1" applyFill="1" applyBorder="1">
      <alignment vertical="center"/>
    </xf>
    <xf numFmtId="0" fontId="7" fillId="0" borderId="0" xfId="0" applyFont="1" applyAlignment="1">
      <alignment horizontal="left" vertical="center" indent="1"/>
    </xf>
    <xf numFmtId="38" fontId="4" fillId="0" borderId="1" xfId="1" applyFont="1" applyBorder="1">
      <alignment vertical="center"/>
    </xf>
    <xf numFmtId="0" fontId="4" fillId="2" borderId="2" xfId="0" applyFont="1" applyFill="1" applyBorder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3" borderId="7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0" borderId="6" xfId="0" applyFont="1" applyBorder="1" applyAlignment="1">
      <alignment horizontal="center" vertical="center"/>
    </xf>
    <xf numFmtId="56" fontId="4" fillId="0" borderId="7" xfId="0" applyNumberFormat="1" applyFont="1" applyBorder="1" applyAlignment="1">
      <alignment horizontal="center" vertical="center"/>
    </xf>
    <xf numFmtId="56" fontId="4" fillId="0" borderId="6" xfId="0" applyNumberFormat="1" applyFont="1" applyBorder="1" applyAlignment="1">
      <alignment horizontal="center" vertical="center"/>
    </xf>
    <xf numFmtId="176" fontId="4" fillId="2" borderId="8" xfId="0" applyNumberFormat="1" applyFont="1" applyFill="1" applyBorder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56" fontId="4" fillId="0" borderId="0" xfId="0" applyNumberFormat="1" applyFont="1" applyAlignment="1">
      <alignment horizontal="left" vertical="center" indent="2"/>
    </xf>
    <xf numFmtId="56" fontId="4" fillId="0" borderId="0" xfId="0" applyNumberFormat="1" applyFont="1" applyAlignment="1">
      <alignment horizontal="left" vertical="center" indent="1"/>
    </xf>
    <xf numFmtId="0" fontId="7" fillId="0" borderId="0" xfId="0" applyFont="1" applyAlignment="1">
      <alignment horizontal="left" vertical="center" indent="2"/>
    </xf>
  </cellXfs>
  <cellStyles count="2">
    <cellStyle name="桁区切り" xfId="1" builtinId="6"/>
    <cellStyle name="標準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1" defaultTableStyle="TableStyleMedium2" defaultPivotStyle="PivotStyleLight16">
    <tableStyle name="Invisible" pivot="0" table="0" count="0" xr9:uid="{0917D6FA-6BA1-4CA8-BE1D-D359B4843E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500673</xdr:colOff>
      <xdr:row>139</xdr:row>
      <xdr:rowOff>24423</xdr:rowOff>
    </xdr:from>
    <xdr:to>
      <xdr:col>5</xdr:col>
      <xdr:colOff>621501</xdr:colOff>
      <xdr:row>148</xdr:row>
      <xdr:rowOff>233121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338292D-64B1-4C15-BCBD-9AFBD6DF0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3173" y="33933423"/>
          <a:ext cx="3454578" cy="2380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C4C9-1A45-4D86-914F-C6F8A8DFE99B}">
  <sheetPr>
    <tabColor theme="1"/>
  </sheetPr>
  <dimension ref="A1:I400"/>
  <sheetViews>
    <sheetView showGridLines="0" tabSelected="1" zoomScale="104" zoomScaleNormal="104" workbookViewId="0"/>
  </sheetViews>
  <sheetFormatPr defaultRowHeight="19"/>
  <cols>
    <col min="1" max="14" width="14.58203125" style="2" customWidth="1"/>
    <col min="15" max="16384" width="8.6640625" style="2"/>
  </cols>
  <sheetData>
    <row r="1" spans="1:9" ht="31.5">
      <c r="A1" s="1" t="s">
        <v>0</v>
      </c>
      <c r="D1" s="3"/>
      <c r="G1" s="2" t="s">
        <v>1</v>
      </c>
    </row>
    <row r="2" spans="1:9" ht="25.5">
      <c r="A2" s="4" t="s">
        <v>2</v>
      </c>
    </row>
    <row r="3" spans="1:9">
      <c r="A3" s="5" t="s">
        <v>3</v>
      </c>
    </row>
    <row r="4" spans="1:9">
      <c r="A4" s="5" t="s">
        <v>4</v>
      </c>
    </row>
    <row r="5" spans="1:9">
      <c r="A5" s="5" t="s">
        <v>5</v>
      </c>
    </row>
    <row r="6" spans="1:9" ht="25.5">
      <c r="A6" s="6" t="s">
        <v>6</v>
      </c>
    </row>
    <row r="7" spans="1:9" ht="17.5" customHeight="1">
      <c r="A7" s="7"/>
    </row>
    <row r="8" spans="1:9">
      <c r="A8" s="2" t="s">
        <v>7</v>
      </c>
    </row>
    <row r="9" spans="1:9">
      <c r="A9" s="8" t="s">
        <v>8</v>
      </c>
      <c r="B9" s="2" t="s">
        <v>9</v>
      </c>
    </row>
    <row r="10" spans="1:9">
      <c r="A10" s="2" t="s">
        <v>10</v>
      </c>
      <c r="F10" s="2" t="s">
        <v>11</v>
      </c>
    </row>
    <row r="11" spans="1:9">
      <c r="A11" s="9" t="s">
        <v>12</v>
      </c>
      <c r="B11" s="9" t="s">
        <v>13</v>
      </c>
      <c r="C11" s="9" t="s">
        <v>14</v>
      </c>
      <c r="D11" s="9" t="s">
        <v>15</v>
      </c>
      <c r="F11" s="10" t="s">
        <v>12</v>
      </c>
      <c r="G11" s="10" t="s">
        <v>13</v>
      </c>
      <c r="H11" s="10" t="s">
        <v>14</v>
      </c>
      <c r="I11" s="10" t="s">
        <v>15</v>
      </c>
    </row>
    <row r="12" spans="1:9">
      <c r="A12" s="11">
        <v>46023</v>
      </c>
      <c r="B12" s="9" t="s">
        <v>16</v>
      </c>
      <c r="C12" s="9" t="s">
        <v>17</v>
      </c>
      <c r="D12" s="12">
        <v>12000</v>
      </c>
      <c r="F12" s="13">
        <v>46026</v>
      </c>
      <c r="G12" s="10" t="s">
        <v>16</v>
      </c>
      <c r="H12" s="10" t="s">
        <v>18</v>
      </c>
      <c r="I12" s="14">
        <v>14000</v>
      </c>
    </row>
    <row r="13" spans="1:9">
      <c r="A13" s="11">
        <v>46024</v>
      </c>
      <c r="B13" s="9" t="s">
        <v>16</v>
      </c>
      <c r="C13" s="9" t="s">
        <v>18</v>
      </c>
      <c r="D13" s="12">
        <v>15000</v>
      </c>
      <c r="F13" s="13">
        <v>46027</v>
      </c>
      <c r="G13" s="10" t="s">
        <v>19</v>
      </c>
      <c r="H13" s="10" t="s">
        <v>20</v>
      </c>
      <c r="I13" s="14">
        <v>17000</v>
      </c>
    </row>
    <row r="14" spans="1:9">
      <c r="A14" s="11">
        <v>46025</v>
      </c>
      <c r="B14" s="9" t="s">
        <v>19</v>
      </c>
      <c r="C14" s="9" t="s">
        <v>20</v>
      </c>
      <c r="D14" s="12">
        <v>18000</v>
      </c>
      <c r="F14" s="13">
        <v>46028</v>
      </c>
      <c r="G14" s="10" t="s">
        <v>16</v>
      </c>
      <c r="H14" s="10" t="s">
        <v>17</v>
      </c>
      <c r="I14" s="14">
        <v>21000</v>
      </c>
    </row>
    <row r="16" spans="1:9">
      <c r="A16" s="8" t="s">
        <v>21</v>
      </c>
    </row>
    <row r="17" spans="1:4">
      <c r="A17" s="9" t="s">
        <v>12</v>
      </c>
      <c r="B17" s="9" t="s">
        <v>13</v>
      </c>
      <c r="C17" s="9" t="s">
        <v>14</v>
      </c>
      <c r="D17" s="9" t="s">
        <v>15</v>
      </c>
    </row>
    <row r="18" spans="1:4">
      <c r="A18" s="15" cm="1">
        <f t="array" ref="A18:D23">_xlfn.VSTACK(A12:D14,F12:I14)</f>
        <v>46023</v>
      </c>
      <c r="B18" s="16" t="str">
        <v>営業</v>
      </c>
      <c r="C18" s="16" t="str">
        <v>田中</v>
      </c>
      <c r="D18" s="17">
        <v>12000</v>
      </c>
    </row>
    <row r="19" spans="1:4">
      <c r="A19" s="18">
        <v>46024</v>
      </c>
      <c r="B19" s="19" t="str">
        <v>営業</v>
      </c>
      <c r="C19" s="19" t="str">
        <v>佐藤</v>
      </c>
      <c r="D19" s="20">
        <v>15000</v>
      </c>
    </row>
    <row r="20" spans="1:4">
      <c r="A20" s="18">
        <v>46025</v>
      </c>
      <c r="B20" s="19" t="str">
        <v>開発</v>
      </c>
      <c r="C20" s="19" t="str">
        <v>鈴木</v>
      </c>
      <c r="D20" s="20">
        <v>18000</v>
      </c>
    </row>
    <row r="21" spans="1:4">
      <c r="A21" s="18">
        <v>46026</v>
      </c>
      <c r="B21" s="19" t="str">
        <v>営業</v>
      </c>
      <c r="C21" s="19" t="str">
        <v>佐藤</v>
      </c>
      <c r="D21" s="20">
        <v>14000</v>
      </c>
    </row>
    <row r="22" spans="1:4">
      <c r="A22" s="18">
        <v>46027</v>
      </c>
      <c r="B22" s="19" t="str">
        <v>開発</v>
      </c>
      <c r="C22" s="19" t="str">
        <v>鈴木</v>
      </c>
      <c r="D22" s="20">
        <v>17000</v>
      </c>
    </row>
    <row r="23" spans="1:4">
      <c r="A23" s="18">
        <v>46028</v>
      </c>
      <c r="B23" s="19" t="str">
        <v>営業</v>
      </c>
      <c r="C23" s="19" t="str">
        <v>田中</v>
      </c>
      <c r="D23" s="20">
        <v>21000</v>
      </c>
    </row>
    <row r="24" spans="1:4">
      <c r="A24" s="21"/>
      <c r="D24" s="22"/>
    </row>
    <row r="26" spans="1:4">
      <c r="A26" s="23" t="s">
        <v>22</v>
      </c>
    </row>
    <row r="27" spans="1:4">
      <c r="A27" s="5" t="s">
        <v>23</v>
      </c>
      <c r="C27" s="2" t="s">
        <v>24</v>
      </c>
    </row>
    <row r="28" spans="1:4">
      <c r="A28" s="5" t="s">
        <v>25</v>
      </c>
      <c r="C28" s="2" t="s">
        <v>26</v>
      </c>
    </row>
    <row r="29" spans="1:4">
      <c r="A29" s="5" t="s">
        <v>27</v>
      </c>
      <c r="C29" s="2" t="s">
        <v>28</v>
      </c>
    </row>
    <row r="30" spans="1:4">
      <c r="A30" s="5" t="s">
        <v>29</v>
      </c>
      <c r="C30" s="2" t="s">
        <v>30</v>
      </c>
    </row>
    <row r="31" spans="1:4">
      <c r="A31" s="5" t="s">
        <v>31</v>
      </c>
      <c r="C31" s="2" t="s">
        <v>32</v>
      </c>
    </row>
    <row r="32" spans="1:4">
      <c r="A32" s="5" t="s">
        <v>33</v>
      </c>
      <c r="C32" s="2" t="s">
        <v>34</v>
      </c>
    </row>
    <row r="34" spans="1:5">
      <c r="A34" s="23" t="s">
        <v>35</v>
      </c>
    </row>
    <row r="35" spans="1:5">
      <c r="A35" s="5" t="s">
        <v>36</v>
      </c>
      <c r="C35" s="2" t="s">
        <v>37</v>
      </c>
    </row>
    <row r="36" spans="1:5">
      <c r="A36" s="5" t="s">
        <v>38</v>
      </c>
      <c r="C36" s="2" t="s">
        <v>39</v>
      </c>
    </row>
    <row r="37" spans="1:5">
      <c r="A37" s="5" t="s">
        <v>40</v>
      </c>
      <c r="C37" s="2" t="s">
        <v>41</v>
      </c>
    </row>
    <row r="38" spans="1:5">
      <c r="A38" s="5" t="s">
        <v>42</v>
      </c>
      <c r="C38" s="2" t="s">
        <v>43</v>
      </c>
    </row>
    <row r="39" spans="1:5">
      <c r="A39" s="5" t="s">
        <v>44</v>
      </c>
      <c r="C39" s="2" t="s">
        <v>45</v>
      </c>
    </row>
    <row r="40" spans="1:5">
      <c r="A40" s="5" t="s">
        <v>46</v>
      </c>
      <c r="C40" s="2" t="s">
        <v>47</v>
      </c>
    </row>
    <row r="41" spans="1:5">
      <c r="A41" s="5" t="s">
        <v>48</v>
      </c>
      <c r="C41" s="2" t="s">
        <v>49</v>
      </c>
    </row>
    <row r="42" spans="1:5">
      <c r="A42" s="2" t="s">
        <v>7</v>
      </c>
    </row>
    <row r="43" spans="1:5">
      <c r="A43" s="8" t="s">
        <v>50</v>
      </c>
      <c r="B43" s="2" t="s">
        <v>51</v>
      </c>
    </row>
    <row r="45" spans="1:5">
      <c r="A45" s="24" t="s">
        <v>52</v>
      </c>
      <c r="B45" s="24"/>
      <c r="D45" s="25" t="s">
        <v>53</v>
      </c>
      <c r="E45" s="25"/>
    </row>
    <row r="46" spans="1:5">
      <c r="A46" s="9" t="s">
        <v>14</v>
      </c>
      <c r="B46" s="9" t="s">
        <v>15</v>
      </c>
      <c r="D46" s="9" t="s">
        <v>14</v>
      </c>
      <c r="E46" s="9" t="s">
        <v>15</v>
      </c>
    </row>
    <row r="47" spans="1:5">
      <c r="A47" s="9" t="s">
        <v>17</v>
      </c>
      <c r="B47" s="12">
        <v>120000</v>
      </c>
      <c r="D47" s="9" t="s">
        <v>54</v>
      </c>
      <c r="E47" s="12">
        <v>160000</v>
      </c>
    </row>
    <row r="48" spans="1:5">
      <c r="A48" s="9" t="s">
        <v>18</v>
      </c>
      <c r="B48" s="12">
        <v>150000</v>
      </c>
      <c r="D48" s="9" t="s">
        <v>55</v>
      </c>
      <c r="E48" s="12">
        <v>140000</v>
      </c>
    </row>
    <row r="49" spans="1:7">
      <c r="A49" s="9" t="s">
        <v>20</v>
      </c>
      <c r="B49" s="12">
        <v>180000</v>
      </c>
      <c r="D49" s="9" t="s">
        <v>56</v>
      </c>
      <c r="E49" s="12">
        <v>170000</v>
      </c>
    </row>
    <row r="51" spans="1:7">
      <c r="A51" s="8" t="s">
        <v>57</v>
      </c>
    </row>
    <row r="52" spans="1:7" ht="19.5" thickBot="1">
      <c r="A52" s="26" t="s">
        <v>58</v>
      </c>
      <c r="B52" s="27" t="s">
        <v>15</v>
      </c>
    </row>
    <row r="53" spans="1:7" ht="19.5" thickTop="1">
      <c r="A53" s="9" t="s">
        <v>17</v>
      </c>
      <c r="B53" s="28">
        <f>VLOOKUP(A53,_xlfn.VSTACK(A47:B49,D47:E49),2,FALSE)</f>
        <v>120000</v>
      </c>
    </row>
    <row r="54" spans="1:7">
      <c r="A54" s="25"/>
      <c r="B54" s="29"/>
    </row>
    <row r="55" spans="1:7">
      <c r="B55" s="29"/>
    </row>
    <row r="56" spans="1:7">
      <c r="B56" s="29"/>
    </row>
    <row r="57" spans="1:7">
      <c r="B57" s="29"/>
      <c r="D57" s="30" t="s">
        <v>59</v>
      </c>
    </row>
    <row r="58" spans="1:7">
      <c r="B58" s="29"/>
      <c r="D58" s="31" t="s">
        <v>60</v>
      </c>
      <c r="G58" s="5" t="s">
        <v>61</v>
      </c>
    </row>
    <row r="59" spans="1:7">
      <c r="D59" s="31" t="s">
        <v>62</v>
      </c>
      <c r="G59" s="5" t="s">
        <v>63</v>
      </c>
    </row>
    <row r="60" spans="1:7">
      <c r="D60" s="31" t="s">
        <v>64</v>
      </c>
      <c r="G60" s="5" t="s">
        <v>65</v>
      </c>
    </row>
    <row r="61" spans="1:7">
      <c r="D61" s="31" t="s">
        <v>66</v>
      </c>
      <c r="G61" s="5" t="s">
        <v>67</v>
      </c>
    </row>
    <row r="62" spans="1:7">
      <c r="D62" s="31" t="s">
        <v>68</v>
      </c>
      <c r="G62" s="5" t="s">
        <v>69</v>
      </c>
    </row>
    <row r="63" spans="1:7">
      <c r="D63" s="31" t="s">
        <v>70</v>
      </c>
      <c r="G63" s="5" t="s">
        <v>71</v>
      </c>
    </row>
    <row r="64" spans="1:7">
      <c r="D64" s="31" t="s">
        <v>72</v>
      </c>
      <c r="G64" s="5" t="s">
        <v>73</v>
      </c>
    </row>
    <row r="65" spans="1:4">
      <c r="A65" s="2" t="s">
        <v>7</v>
      </c>
    </row>
    <row r="66" spans="1:4">
      <c r="A66" s="32" t="s">
        <v>74</v>
      </c>
      <c r="B66" s="2" t="s">
        <v>75</v>
      </c>
      <c r="D66" s="5"/>
    </row>
    <row r="67" spans="1:4">
      <c r="A67" s="5"/>
      <c r="D67" s="5"/>
    </row>
    <row r="68" spans="1:4">
      <c r="A68" s="5" t="s">
        <v>76</v>
      </c>
      <c r="C68" s="2" t="s">
        <v>77</v>
      </c>
      <c r="D68" s="5"/>
    </row>
    <row r="69" spans="1:4" ht="19.5" thickBot="1">
      <c r="A69" s="33" t="s">
        <v>78</v>
      </c>
      <c r="C69" s="33" t="s">
        <v>78</v>
      </c>
      <c r="D69" s="5"/>
    </row>
    <row r="70" spans="1:4" ht="19.5" thickTop="1">
      <c r="A70" s="34" t="s">
        <v>79</v>
      </c>
      <c r="C70" s="35" t="s">
        <v>79</v>
      </c>
      <c r="D70" s="5"/>
    </row>
    <row r="71" spans="1:4">
      <c r="A71" s="36" t="s">
        <v>80</v>
      </c>
      <c r="C71" s="9" t="s">
        <v>80</v>
      </c>
      <c r="D71" s="5"/>
    </row>
    <row r="72" spans="1:4">
      <c r="A72" s="36" t="s">
        <v>81</v>
      </c>
      <c r="C72" s="9" t="s">
        <v>81</v>
      </c>
      <c r="D72" s="5"/>
    </row>
    <row r="73" spans="1:4">
      <c r="A73" s="36" t="s">
        <v>82</v>
      </c>
      <c r="C73" s="9" t="s">
        <v>82</v>
      </c>
      <c r="D73" s="5"/>
    </row>
    <row r="74" spans="1:4">
      <c r="A74" s="5"/>
      <c r="C74" s="9" t="s">
        <v>83</v>
      </c>
    </row>
    <row r="75" spans="1:4">
      <c r="A75" s="8"/>
      <c r="C75" s="9" t="s">
        <v>84</v>
      </c>
    </row>
    <row r="76" spans="1:4">
      <c r="A76" s="5"/>
      <c r="D76" s="5"/>
    </row>
    <row r="77" spans="1:4">
      <c r="A77" s="32" t="s">
        <v>85</v>
      </c>
      <c r="D77" s="5"/>
    </row>
    <row r="78" spans="1:4" ht="19.5" thickBot="1">
      <c r="A78" s="33" t="s">
        <v>78</v>
      </c>
      <c r="D78" s="5"/>
    </row>
    <row r="79" spans="1:4" ht="19.5" thickTop="1">
      <c r="A79" s="37" t="str" cm="1">
        <f t="array" ref="A79:A84">_xlfn.UNIQUE(_xlfn.VSTACK(A70:A73,C70:C75))</f>
        <v>田中 太郎</v>
      </c>
      <c r="D79" s="5"/>
    </row>
    <row r="80" spans="1:4">
      <c r="A80" s="19" t="str">
        <v>佐藤 花子</v>
      </c>
      <c r="D80" s="5"/>
    </row>
    <row r="81" spans="1:6">
      <c r="A81" s="19" t="str">
        <v>鈴木 一郎</v>
      </c>
      <c r="D81" s="5"/>
    </row>
    <row r="82" spans="1:6">
      <c r="A82" s="19" t="str">
        <v>山田 美咲</v>
      </c>
      <c r="D82" s="5"/>
    </row>
    <row r="83" spans="1:6">
      <c r="A83" s="19" t="str">
        <v>高橋 健太</v>
      </c>
      <c r="D83" s="5"/>
    </row>
    <row r="84" spans="1:6">
      <c r="A84" s="19" t="str">
        <v>中村 彩香</v>
      </c>
      <c r="D84" s="5"/>
    </row>
    <row r="85" spans="1:6">
      <c r="D85" s="5"/>
    </row>
    <row r="86" spans="1:6">
      <c r="D86" s="5"/>
    </row>
    <row r="87" spans="1:6">
      <c r="D87" s="5"/>
    </row>
    <row r="88" spans="1:6">
      <c r="D88" s="38" t="s">
        <v>22</v>
      </c>
    </row>
    <row r="89" spans="1:6">
      <c r="D89" s="5" t="s">
        <v>86</v>
      </c>
      <c r="F89" s="2" t="s">
        <v>87</v>
      </c>
    </row>
    <row r="90" spans="1:6">
      <c r="D90" s="5" t="s">
        <v>88</v>
      </c>
      <c r="F90" s="2" t="s">
        <v>89</v>
      </c>
    </row>
    <row r="91" spans="1:6">
      <c r="D91" s="5" t="s">
        <v>90</v>
      </c>
      <c r="F91" s="2" t="s">
        <v>91</v>
      </c>
    </row>
    <row r="92" spans="1:6">
      <c r="D92" s="5" t="s">
        <v>25</v>
      </c>
      <c r="F92" s="2" t="s">
        <v>92</v>
      </c>
    </row>
    <row r="93" spans="1:6">
      <c r="D93" s="5" t="s">
        <v>72</v>
      </c>
      <c r="F93" s="2" t="s">
        <v>93</v>
      </c>
    </row>
    <row r="94" spans="1:6">
      <c r="A94" s="2" t="s">
        <v>7</v>
      </c>
    </row>
    <row r="95" spans="1:6">
      <c r="A95" s="32" t="s">
        <v>94</v>
      </c>
      <c r="B95" s="2" t="s">
        <v>95</v>
      </c>
      <c r="D95" s="5"/>
    </row>
    <row r="96" spans="1:6">
      <c r="B96" s="2" t="s">
        <v>96</v>
      </c>
      <c r="D96" s="5"/>
    </row>
    <row r="97" spans="1:5">
      <c r="D97" s="5"/>
    </row>
    <row r="98" spans="1:5">
      <c r="A98" s="2" t="s">
        <v>97</v>
      </c>
      <c r="D98" s="5" t="s">
        <v>98</v>
      </c>
    </row>
    <row r="99" spans="1:5">
      <c r="A99" s="10" t="s">
        <v>99</v>
      </c>
      <c r="B99" s="10" t="s">
        <v>100</v>
      </c>
      <c r="D99" s="10" t="s">
        <v>99</v>
      </c>
      <c r="E99" s="10" t="s">
        <v>100</v>
      </c>
    </row>
    <row r="100" spans="1:5">
      <c r="A100" s="10" t="s">
        <v>101</v>
      </c>
      <c r="B100" s="39">
        <v>7573</v>
      </c>
      <c r="D100" s="36" t="s">
        <v>102</v>
      </c>
      <c r="E100" s="10">
        <v>8696</v>
      </c>
    </row>
    <row r="101" spans="1:5">
      <c r="A101" s="10" t="s">
        <v>20</v>
      </c>
      <c r="B101" s="39">
        <v>8431</v>
      </c>
      <c r="D101" s="36" t="s">
        <v>103</v>
      </c>
      <c r="E101" s="10">
        <v>10746</v>
      </c>
    </row>
    <row r="102" spans="1:5">
      <c r="A102" s="10" t="s">
        <v>18</v>
      </c>
      <c r="B102" s="39">
        <v>4422</v>
      </c>
      <c r="D102" s="36" t="s">
        <v>104</v>
      </c>
      <c r="E102" s="10">
        <v>6238</v>
      </c>
    </row>
    <row r="103" spans="1:5">
      <c r="A103" s="10" t="s">
        <v>55</v>
      </c>
      <c r="B103" s="39">
        <v>5220</v>
      </c>
      <c r="D103" s="36" t="s">
        <v>105</v>
      </c>
      <c r="E103" s="10">
        <v>3690</v>
      </c>
    </row>
    <row r="104" spans="1:5">
      <c r="A104" s="10" t="s">
        <v>106</v>
      </c>
      <c r="B104" s="39">
        <v>8365</v>
      </c>
      <c r="D104" s="36" t="s">
        <v>107</v>
      </c>
      <c r="E104" s="10">
        <v>3993</v>
      </c>
    </row>
    <row r="105" spans="1:5">
      <c r="A105" s="10" t="s">
        <v>108</v>
      </c>
      <c r="B105" s="39">
        <v>5610</v>
      </c>
      <c r="D105" s="36" t="s">
        <v>109</v>
      </c>
      <c r="E105" s="10">
        <v>5355</v>
      </c>
    </row>
    <row r="106" spans="1:5">
      <c r="D106" s="5"/>
    </row>
    <row r="107" spans="1:5">
      <c r="B107" s="2" t="s">
        <v>110</v>
      </c>
      <c r="D107" s="5"/>
    </row>
    <row r="108" spans="1:5">
      <c r="A108" s="10" t="s">
        <v>99</v>
      </c>
      <c r="B108" s="10" t="s">
        <v>100</v>
      </c>
      <c r="D108" s="5"/>
    </row>
    <row r="109" spans="1:5">
      <c r="A109" s="40" t="str" cm="1">
        <f t="array" ref="A109:B120">_xlfn._xlws.SORT(_xlfn.VSTACK(A100:B105,D100:E105),2,-1)</f>
        <v>大塚</v>
      </c>
      <c r="B109" s="16">
        <v>10746</v>
      </c>
      <c r="D109" s="5"/>
    </row>
    <row r="110" spans="1:5">
      <c r="A110" s="19" t="str">
        <v>岩本</v>
      </c>
      <c r="B110" s="19">
        <v>8696</v>
      </c>
      <c r="D110" s="5"/>
    </row>
    <row r="111" spans="1:5">
      <c r="A111" s="19" t="str">
        <v>鈴木</v>
      </c>
      <c r="B111" s="19">
        <v>8431</v>
      </c>
      <c r="D111" s="5"/>
    </row>
    <row r="112" spans="1:5">
      <c r="A112" s="19" t="str">
        <v>伊藤</v>
      </c>
      <c r="B112" s="19">
        <v>8365</v>
      </c>
      <c r="D112" s="5"/>
    </row>
    <row r="113" spans="1:7">
      <c r="A113" s="19" t="str">
        <v>田中</v>
      </c>
      <c r="B113" s="19">
        <v>7573</v>
      </c>
      <c r="D113" s="5"/>
    </row>
    <row r="114" spans="1:7">
      <c r="A114" s="19" t="str">
        <v>木戸</v>
      </c>
      <c r="B114" s="19">
        <v>6238</v>
      </c>
      <c r="D114" s="5"/>
    </row>
    <row r="115" spans="1:7">
      <c r="A115" s="19" t="str">
        <v>佐々木</v>
      </c>
      <c r="B115" s="19">
        <v>5610</v>
      </c>
      <c r="D115" s="38" t="s">
        <v>22</v>
      </c>
    </row>
    <row r="116" spans="1:7">
      <c r="A116" s="19" t="str">
        <v>大久保</v>
      </c>
      <c r="B116" s="19">
        <v>5355</v>
      </c>
      <c r="D116" s="41" t="s">
        <v>111</v>
      </c>
    </row>
    <row r="117" spans="1:7">
      <c r="A117" s="19" t="str">
        <v>山田</v>
      </c>
      <c r="B117" s="19">
        <v>5220</v>
      </c>
      <c r="D117" s="41" t="s">
        <v>112</v>
      </c>
    </row>
    <row r="118" spans="1:7">
      <c r="A118" s="19" t="str">
        <v>佐藤</v>
      </c>
      <c r="B118" s="19">
        <v>4422</v>
      </c>
      <c r="D118" s="41" t="s">
        <v>113</v>
      </c>
    </row>
    <row r="119" spans="1:7">
      <c r="A119" s="19" t="str">
        <v>大迫</v>
      </c>
      <c r="B119" s="19">
        <v>3993</v>
      </c>
      <c r="D119" s="41" t="s">
        <v>114</v>
      </c>
    </row>
    <row r="120" spans="1:7">
      <c r="A120" s="19" t="str">
        <v>安藤</v>
      </c>
      <c r="B120" s="19">
        <v>3690</v>
      </c>
      <c r="D120" s="41" t="s">
        <v>115</v>
      </c>
    </row>
    <row r="122" spans="1:7">
      <c r="A122" s="2" t="s">
        <v>7</v>
      </c>
    </row>
    <row r="123" spans="1:7">
      <c r="A123" s="8" t="s">
        <v>116</v>
      </c>
      <c r="B123" s="2" t="s">
        <v>117</v>
      </c>
    </row>
    <row r="124" spans="1:7">
      <c r="A124" s="8"/>
      <c r="B124" s="2" t="s">
        <v>118</v>
      </c>
    </row>
    <row r="125" spans="1:7">
      <c r="B125" s="2" t="s">
        <v>119</v>
      </c>
    </row>
    <row r="127" spans="1:7">
      <c r="A127" s="10" t="s">
        <v>76</v>
      </c>
      <c r="D127" s="10" t="s">
        <v>77</v>
      </c>
      <c r="G127" s="2" t="s">
        <v>120</v>
      </c>
    </row>
    <row r="128" spans="1:7" ht="19.5" thickBot="1">
      <c r="A128" s="42" t="s">
        <v>121</v>
      </c>
      <c r="B128" s="42" t="s">
        <v>14</v>
      </c>
      <c r="D128" s="42" t="s">
        <v>121</v>
      </c>
      <c r="E128" s="42" t="s">
        <v>14</v>
      </c>
      <c r="G128" s="42" t="s">
        <v>121</v>
      </c>
    </row>
    <row r="129" spans="1:7" ht="19.5" thickTop="1">
      <c r="A129" s="43" t="s">
        <v>122</v>
      </c>
      <c r="B129" s="43" t="s">
        <v>17</v>
      </c>
      <c r="D129" s="43" t="s">
        <v>123</v>
      </c>
      <c r="E129" s="43" t="s">
        <v>54</v>
      </c>
      <c r="G129" s="37" t="str" cm="1">
        <f t="array" ref="G129:G134">_xlfn.VSTACK(A129:A131,D129:D131)</f>
        <v>A001</v>
      </c>
    </row>
    <row r="130" spans="1:7">
      <c r="A130" s="10" t="s">
        <v>124</v>
      </c>
      <c r="B130" s="10" t="s">
        <v>18</v>
      </c>
      <c r="D130" s="10" t="s">
        <v>125</v>
      </c>
      <c r="E130" s="10" t="s">
        <v>55</v>
      </c>
      <c r="G130" s="19" t="str">
        <v>A002</v>
      </c>
    </row>
    <row r="131" spans="1:7">
      <c r="A131" s="10" t="s">
        <v>126</v>
      </c>
      <c r="B131" s="10" t="s">
        <v>20</v>
      </c>
      <c r="D131" s="10" t="s">
        <v>127</v>
      </c>
      <c r="E131" s="10" t="s">
        <v>56</v>
      </c>
      <c r="G131" s="19" t="str">
        <v>A003</v>
      </c>
    </row>
    <row r="132" spans="1:7">
      <c r="G132" s="19" t="str">
        <v>A004</v>
      </c>
    </row>
    <row r="133" spans="1:7">
      <c r="G133" s="19" t="str">
        <v>A005</v>
      </c>
    </row>
    <row r="134" spans="1:7">
      <c r="G134" s="19" t="str">
        <v>A006</v>
      </c>
    </row>
    <row r="136" spans="1:7">
      <c r="A136" s="8" t="s">
        <v>85</v>
      </c>
    </row>
    <row r="137" spans="1:7">
      <c r="A137" s="2" t="s">
        <v>128</v>
      </c>
    </row>
    <row r="138" spans="1:7" ht="19.5" thickBot="1">
      <c r="A138" s="42" t="s">
        <v>121</v>
      </c>
      <c r="B138" s="42" t="s">
        <v>14</v>
      </c>
    </row>
    <row r="139" spans="1:7" ht="19.5" thickTop="1">
      <c r="A139" s="44" t="s">
        <v>123</v>
      </c>
      <c r="B139" s="45" t="str">
        <f>VLOOKUP(A139,_xlfn.VSTACK(A129:B131,D129:E131),2,FALSE)</f>
        <v>高橋</v>
      </c>
    </row>
    <row r="150" spans="1:3">
      <c r="C150" s="38" t="s">
        <v>22</v>
      </c>
    </row>
    <row r="151" spans="1:3">
      <c r="C151" s="5" t="s">
        <v>129</v>
      </c>
    </row>
    <row r="152" spans="1:3">
      <c r="C152" s="5" t="s">
        <v>130</v>
      </c>
    </row>
    <row r="153" spans="1:3">
      <c r="C153" s="5" t="s">
        <v>131</v>
      </c>
    </row>
    <row r="154" spans="1:3">
      <c r="C154" s="5" t="s">
        <v>132</v>
      </c>
    </row>
    <row r="155" spans="1:3">
      <c r="C155" s="5" t="s">
        <v>133</v>
      </c>
    </row>
    <row r="156" spans="1:3">
      <c r="C156" s="5" t="s">
        <v>134</v>
      </c>
    </row>
    <row r="157" spans="1:3">
      <c r="C157" s="5" t="s">
        <v>135</v>
      </c>
    </row>
    <row r="160" spans="1:3">
      <c r="A160" s="2" t="s">
        <v>7</v>
      </c>
    </row>
    <row r="161" spans="1:7">
      <c r="A161" s="8" t="s">
        <v>136</v>
      </c>
      <c r="B161" s="2" t="s">
        <v>137</v>
      </c>
    </row>
    <row r="163" spans="1:7">
      <c r="A163" s="2" t="s">
        <v>138</v>
      </c>
      <c r="D163" s="2" t="s">
        <v>139</v>
      </c>
    </row>
    <row r="164" spans="1:7" ht="19.5" thickBot="1">
      <c r="A164" s="9" t="s">
        <v>12</v>
      </c>
      <c r="B164" s="9" t="s">
        <v>140</v>
      </c>
      <c r="C164" s="9" t="s">
        <v>141</v>
      </c>
      <c r="E164" s="46" t="s">
        <v>12</v>
      </c>
      <c r="F164" s="46" t="s">
        <v>140</v>
      </c>
      <c r="G164" s="46" t="s">
        <v>141</v>
      </c>
    </row>
    <row r="165" spans="1:7" ht="19.5" thickTop="1">
      <c r="A165" s="11">
        <v>46023</v>
      </c>
      <c r="B165" s="9" t="s">
        <v>142</v>
      </c>
      <c r="C165" s="9">
        <v>10</v>
      </c>
      <c r="E165" s="47">
        <v>46023</v>
      </c>
      <c r="F165" s="35" t="s">
        <v>143</v>
      </c>
      <c r="G165" s="35">
        <v>8</v>
      </c>
    </row>
    <row r="166" spans="1:7">
      <c r="A166" s="11">
        <v>46024</v>
      </c>
      <c r="B166" s="9" t="s">
        <v>143</v>
      </c>
      <c r="C166" s="9">
        <v>12</v>
      </c>
      <c r="E166" s="11">
        <v>46024</v>
      </c>
      <c r="F166" s="9" t="s">
        <v>144</v>
      </c>
      <c r="G166" s="9">
        <v>5</v>
      </c>
    </row>
    <row r="167" spans="1:7" ht="19.5" thickBot="1">
      <c r="A167" s="48">
        <v>46025</v>
      </c>
      <c r="B167" s="46" t="s">
        <v>144</v>
      </c>
      <c r="C167" s="46">
        <v>7</v>
      </c>
      <c r="E167" s="11">
        <v>46025</v>
      </c>
      <c r="F167" s="9" t="s">
        <v>142</v>
      </c>
      <c r="G167" s="9">
        <v>9</v>
      </c>
    </row>
    <row r="168" spans="1:7" ht="19.5" thickTop="1"/>
    <row r="169" spans="1:7">
      <c r="A169" s="2" t="s">
        <v>145</v>
      </c>
    </row>
    <row r="170" spans="1:7" ht="19.5" thickBot="1">
      <c r="A170" s="46" t="s">
        <v>140</v>
      </c>
      <c r="B170" s="46" t="s">
        <v>146</v>
      </c>
    </row>
    <row r="171" spans="1:7" ht="19.5" thickTop="1">
      <c r="A171" s="35" t="s">
        <v>142</v>
      </c>
      <c r="B171" s="35">
        <v>120</v>
      </c>
    </row>
    <row r="172" spans="1:7">
      <c r="A172" s="9" t="s">
        <v>143</v>
      </c>
      <c r="B172" s="9">
        <v>150</v>
      </c>
    </row>
    <row r="173" spans="1:7">
      <c r="A173" s="9" t="s">
        <v>144</v>
      </c>
      <c r="B173" s="9">
        <v>180</v>
      </c>
    </row>
    <row r="175" spans="1:7">
      <c r="A175" s="8" t="s">
        <v>85</v>
      </c>
    </row>
    <row r="176" spans="1:7" ht="19.5" thickBot="1">
      <c r="A176" s="46" t="s">
        <v>12</v>
      </c>
      <c r="B176" s="46" t="s">
        <v>140</v>
      </c>
      <c r="C176" s="46" t="s">
        <v>141</v>
      </c>
      <c r="D176" s="46" t="s">
        <v>146</v>
      </c>
      <c r="E176" s="46" t="s">
        <v>147</v>
      </c>
    </row>
    <row r="177" spans="1:7" ht="19.5" thickTop="1">
      <c r="A177" s="49" cm="1">
        <f t="array" ref="A177:C182">_xlfn.VSTACK(A165:C167,E165:G167)</f>
        <v>46023</v>
      </c>
      <c r="B177" s="50" t="str">
        <v>りんご</v>
      </c>
      <c r="C177" s="50">
        <v>10</v>
      </c>
      <c r="D177" s="53" cm="1">
        <f t="array" ref="D177:D182">_xlfn.XLOOKUP(B177:B182,A171:A173,B171:B173,"",0)</f>
        <v>120</v>
      </c>
      <c r="E177" s="37" cm="1">
        <f t="array" ref="E177:E182">C177:C182*D177:D182</f>
        <v>1200</v>
      </c>
      <c r="G177" s="2" t="s">
        <v>148</v>
      </c>
    </row>
    <row r="178" spans="1:7">
      <c r="A178" s="51">
        <v>46024</v>
      </c>
      <c r="B178" s="52" t="str">
        <v>みかん</v>
      </c>
      <c r="C178" s="52">
        <v>12</v>
      </c>
      <c r="D178" s="54">
        <v>150</v>
      </c>
      <c r="E178" s="19">
        <v>1800</v>
      </c>
    </row>
    <row r="179" spans="1:7">
      <c r="A179" s="51">
        <v>46025</v>
      </c>
      <c r="B179" s="52" t="str">
        <v>バナナ</v>
      </c>
      <c r="C179" s="52">
        <v>7</v>
      </c>
      <c r="D179" s="54">
        <v>180</v>
      </c>
      <c r="E179" s="19">
        <v>1260</v>
      </c>
    </row>
    <row r="180" spans="1:7">
      <c r="A180" s="51">
        <v>46023</v>
      </c>
      <c r="B180" s="52" t="str">
        <v>みかん</v>
      </c>
      <c r="C180" s="52">
        <v>8</v>
      </c>
      <c r="D180" s="54">
        <v>150</v>
      </c>
      <c r="E180" s="19">
        <v>1200</v>
      </c>
    </row>
    <row r="181" spans="1:7">
      <c r="A181" s="51">
        <v>46024</v>
      </c>
      <c r="B181" s="52" t="str">
        <v>バナナ</v>
      </c>
      <c r="C181" s="52">
        <v>5</v>
      </c>
      <c r="D181" s="54">
        <v>180</v>
      </c>
      <c r="E181" s="19">
        <v>900</v>
      </c>
    </row>
    <row r="182" spans="1:7">
      <c r="A182" s="51">
        <v>46025</v>
      </c>
      <c r="B182" s="52" t="str">
        <v>りんご</v>
      </c>
      <c r="C182" s="52">
        <v>9</v>
      </c>
      <c r="D182" s="54">
        <v>120</v>
      </c>
      <c r="E182" s="19">
        <v>1080</v>
      </c>
    </row>
    <row r="184" spans="1:7">
      <c r="A184" s="5" t="s">
        <v>149</v>
      </c>
      <c r="E184" s="31" t="s">
        <v>150</v>
      </c>
    </row>
    <row r="186" spans="1:7">
      <c r="A186" s="21"/>
    </row>
    <row r="187" spans="1:7">
      <c r="A187" s="21"/>
    </row>
    <row r="188" spans="1:7">
      <c r="A188" s="38" t="s">
        <v>22</v>
      </c>
    </row>
    <row r="189" spans="1:7">
      <c r="A189" s="55" t="s">
        <v>151</v>
      </c>
    </row>
    <row r="190" spans="1:7">
      <c r="A190" s="55" t="s">
        <v>152</v>
      </c>
    </row>
    <row r="191" spans="1:7">
      <c r="A191" s="55" t="s">
        <v>153</v>
      </c>
    </row>
    <row r="192" spans="1:7">
      <c r="A192" s="55" t="s">
        <v>154</v>
      </c>
    </row>
    <row r="193" spans="1:6">
      <c r="A193" s="55" t="s">
        <v>155</v>
      </c>
    </row>
    <row r="194" spans="1:6">
      <c r="A194" s="56"/>
    </row>
    <row r="195" spans="1:6">
      <c r="A195" s="38" t="s">
        <v>156</v>
      </c>
    </row>
    <row r="196" spans="1:6">
      <c r="A196" s="57" t="s">
        <v>157</v>
      </c>
    </row>
    <row r="197" spans="1:6">
      <c r="A197" s="57" t="s">
        <v>158</v>
      </c>
    </row>
    <row r="198" spans="1:6">
      <c r="A198" s="55" t="s">
        <v>159</v>
      </c>
    </row>
    <row r="199" spans="1:6">
      <c r="A199" s="55" t="s">
        <v>160</v>
      </c>
    </row>
    <row r="200" spans="1:6">
      <c r="A200" s="41" t="s">
        <v>161</v>
      </c>
    </row>
    <row r="201" spans="1:6">
      <c r="A201" s="41" t="s">
        <v>162</v>
      </c>
    </row>
    <row r="202" spans="1:6">
      <c r="A202" s="41" t="s">
        <v>163</v>
      </c>
    </row>
    <row r="203" spans="1:6">
      <c r="A203" s="41" t="s">
        <v>164</v>
      </c>
    </row>
    <row r="204" spans="1:6">
      <c r="A204" s="2" t="s">
        <v>7</v>
      </c>
    </row>
    <row r="205" spans="1:6">
      <c r="A205" s="8" t="s">
        <v>165</v>
      </c>
      <c r="B205" s="2" t="s">
        <v>166</v>
      </c>
    </row>
    <row r="207" spans="1:6">
      <c r="A207" s="2" t="s">
        <v>10</v>
      </c>
      <c r="E207" s="2" t="s">
        <v>11</v>
      </c>
    </row>
    <row r="208" spans="1:6">
      <c r="A208" s="10" t="s">
        <v>167</v>
      </c>
      <c r="B208" s="10" t="s">
        <v>99</v>
      </c>
      <c r="C208" s="10" t="s">
        <v>168</v>
      </c>
      <c r="E208" s="10" t="s">
        <v>167</v>
      </c>
      <c r="F208" s="10" t="s">
        <v>99</v>
      </c>
    </row>
    <row r="209" spans="1:6">
      <c r="A209" s="10" t="s">
        <v>169</v>
      </c>
      <c r="B209" s="10" t="s">
        <v>101</v>
      </c>
      <c r="C209" s="10">
        <v>28</v>
      </c>
      <c r="E209" s="10" t="s">
        <v>169</v>
      </c>
      <c r="F209" s="10" t="s">
        <v>102</v>
      </c>
    </row>
    <row r="210" spans="1:6">
      <c r="A210" s="10" t="s">
        <v>169</v>
      </c>
      <c r="B210" s="10" t="s">
        <v>20</v>
      </c>
      <c r="C210" s="10">
        <v>40</v>
      </c>
      <c r="E210" s="10" t="s">
        <v>169</v>
      </c>
      <c r="F210" s="10" t="s">
        <v>103</v>
      </c>
    </row>
    <row r="211" spans="1:6">
      <c r="A211" s="10" t="s">
        <v>169</v>
      </c>
      <c r="B211" s="10" t="s">
        <v>18</v>
      </c>
      <c r="C211" s="10">
        <v>21</v>
      </c>
      <c r="E211" s="10" t="s">
        <v>169</v>
      </c>
      <c r="F211" s="10" t="s">
        <v>104</v>
      </c>
    </row>
    <row r="212" spans="1:6">
      <c r="A212" s="10" t="s">
        <v>169</v>
      </c>
      <c r="B212" s="10" t="s">
        <v>55</v>
      </c>
      <c r="C212" s="10">
        <v>33</v>
      </c>
      <c r="E212" s="10" t="s">
        <v>169</v>
      </c>
      <c r="F212" s="10" t="s">
        <v>105</v>
      </c>
    </row>
    <row r="214" spans="1:6">
      <c r="A214" s="8" t="s">
        <v>170</v>
      </c>
    </row>
    <row r="215" spans="1:6">
      <c r="A215" s="10" t="s">
        <v>167</v>
      </c>
      <c r="B215" s="10" t="s">
        <v>99</v>
      </c>
      <c r="C215" s="10" t="s">
        <v>168</v>
      </c>
    </row>
    <row r="216" spans="1:6">
      <c r="A216" s="45" t="str" cm="1">
        <f t="array" ref="A216:C223">_xlfn.VSTACK(A209:C212,E209:F212)</f>
        <v>名古屋本社</v>
      </c>
      <c r="B216" s="2" t="str">
        <v>田中</v>
      </c>
      <c r="C216" s="2">
        <v>28</v>
      </c>
    </row>
    <row r="217" spans="1:6">
      <c r="A217" s="2" t="str">
        <v>名古屋本社</v>
      </c>
      <c r="B217" s="2" t="str">
        <v>鈴木</v>
      </c>
      <c r="C217" s="2">
        <v>40</v>
      </c>
    </row>
    <row r="218" spans="1:6">
      <c r="A218" s="2" t="str">
        <v>名古屋本社</v>
      </c>
      <c r="B218" s="2" t="str">
        <v>佐藤</v>
      </c>
      <c r="C218" s="2">
        <v>21</v>
      </c>
    </row>
    <row r="219" spans="1:6">
      <c r="A219" s="2" t="str">
        <v>名古屋本社</v>
      </c>
      <c r="B219" s="2" t="str">
        <v>山田</v>
      </c>
      <c r="C219" s="2">
        <v>33</v>
      </c>
    </row>
    <row r="220" spans="1:6">
      <c r="A220" s="2" t="str">
        <v>名古屋本社</v>
      </c>
      <c r="B220" s="2" t="str">
        <v>岩本</v>
      </c>
      <c r="C220" s="2" t="e">
        <v>#N/A</v>
      </c>
    </row>
    <row r="221" spans="1:6">
      <c r="A221" s="2" t="str">
        <v>名古屋本社</v>
      </c>
      <c r="B221" s="2" t="str">
        <v>大塚</v>
      </c>
      <c r="C221" s="2" t="e">
        <v>#N/A</v>
      </c>
    </row>
    <row r="222" spans="1:6">
      <c r="A222" s="2" t="str">
        <v>名古屋本社</v>
      </c>
      <c r="B222" s="2" t="str">
        <v>木戸</v>
      </c>
      <c r="C222" s="2" t="e">
        <v>#N/A</v>
      </c>
    </row>
    <row r="223" spans="1:6">
      <c r="A223" s="2" t="str">
        <v>名古屋本社</v>
      </c>
      <c r="B223" s="2" t="str">
        <v>安藤</v>
      </c>
      <c r="C223" s="2" t="e">
        <v>#N/A</v>
      </c>
    </row>
    <row r="226" spans="1:4">
      <c r="A226" s="8" t="s">
        <v>171</v>
      </c>
    </row>
    <row r="227" spans="1:4">
      <c r="A227" s="10" t="s">
        <v>167</v>
      </c>
      <c r="B227" s="10" t="s">
        <v>99</v>
      </c>
      <c r="C227" s="10" t="s">
        <v>168</v>
      </c>
    </row>
    <row r="228" spans="1:4">
      <c r="A228" s="45" t="str" cm="1">
        <f t="array" ref="A228:C235">IFERROR(_xlfn.VSTACK(A209:C212,E209:F212),"")</f>
        <v>名古屋本社</v>
      </c>
      <c r="B228" s="2" t="str">
        <v>田中</v>
      </c>
      <c r="C228" s="2">
        <v>28</v>
      </c>
    </row>
    <row r="229" spans="1:4">
      <c r="A229" s="2" t="str">
        <v>名古屋本社</v>
      </c>
      <c r="B229" s="2" t="str">
        <v>鈴木</v>
      </c>
      <c r="C229" s="2">
        <v>40</v>
      </c>
    </row>
    <row r="230" spans="1:4">
      <c r="A230" s="2" t="str">
        <v>名古屋本社</v>
      </c>
      <c r="B230" s="2" t="str">
        <v>佐藤</v>
      </c>
      <c r="C230" s="2">
        <v>21</v>
      </c>
    </row>
    <row r="231" spans="1:4">
      <c r="A231" s="2" t="str">
        <v>名古屋本社</v>
      </c>
      <c r="B231" s="2" t="str">
        <v>山田</v>
      </c>
      <c r="C231" s="2">
        <v>33</v>
      </c>
    </row>
    <row r="232" spans="1:4">
      <c r="A232" s="2" t="str">
        <v>名古屋本社</v>
      </c>
      <c r="B232" s="2" t="str">
        <v>岩本</v>
      </c>
      <c r="C232" s="2" t="str">
        <v/>
      </c>
    </row>
    <row r="233" spans="1:4">
      <c r="A233" s="2" t="str">
        <v>名古屋本社</v>
      </c>
      <c r="B233" s="2" t="str">
        <v>大塚</v>
      </c>
      <c r="C233" s="2" t="str">
        <v/>
      </c>
    </row>
    <row r="234" spans="1:4">
      <c r="A234" s="2" t="str">
        <v>名古屋本社</v>
      </c>
      <c r="B234" s="2" t="str">
        <v>木戸</v>
      </c>
      <c r="C234" s="2" t="str">
        <v/>
      </c>
    </row>
    <row r="235" spans="1:4">
      <c r="A235" s="2" t="str">
        <v>名古屋本社</v>
      </c>
      <c r="B235" s="2" t="str">
        <v>安藤</v>
      </c>
      <c r="C235" s="2" t="str">
        <v/>
      </c>
    </row>
    <row r="236" spans="1:4">
      <c r="D236" s="38" t="s">
        <v>22</v>
      </c>
    </row>
    <row r="237" spans="1:4">
      <c r="D237" s="41" t="s">
        <v>172</v>
      </c>
    </row>
    <row r="238" spans="1:4">
      <c r="D238" s="41" t="s">
        <v>173</v>
      </c>
    </row>
    <row r="239" spans="1:4">
      <c r="D239" s="41" t="s">
        <v>174</v>
      </c>
    </row>
    <row r="240" spans="1:4">
      <c r="D240" s="41" t="s">
        <v>175</v>
      </c>
    </row>
    <row r="241" spans="1:7">
      <c r="D241" s="41" t="s">
        <v>176</v>
      </c>
    </row>
    <row r="242" spans="1:7">
      <c r="D242" s="41" t="s">
        <v>177</v>
      </c>
    </row>
    <row r="243" spans="1:7">
      <c r="D243" s="41" t="s">
        <v>178</v>
      </c>
    </row>
    <row r="244" spans="1:7">
      <c r="A244" s="2" t="s">
        <v>7</v>
      </c>
    </row>
    <row r="245" spans="1:7">
      <c r="A245" s="8" t="s">
        <v>165</v>
      </c>
      <c r="B245" s="2" t="s">
        <v>179</v>
      </c>
    </row>
    <row r="247" spans="1:7">
      <c r="A247" s="10" t="s">
        <v>167</v>
      </c>
      <c r="B247" s="10" t="s">
        <v>99</v>
      </c>
      <c r="C247" s="10" t="s">
        <v>168</v>
      </c>
      <c r="E247" s="10" t="s">
        <v>167</v>
      </c>
      <c r="F247" s="10" t="s">
        <v>99</v>
      </c>
      <c r="G247" s="10" t="s">
        <v>168</v>
      </c>
    </row>
    <row r="248" spans="1:7">
      <c r="A248" s="10" t="s">
        <v>169</v>
      </c>
      <c r="B248" s="10" t="s">
        <v>101</v>
      </c>
      <c r="C248" s="10">
        <v>28</v>
      </c>
      <c r="E248" s="10" t="s">
        <v>169</v>
      </c>
      <c r="F248" s="10" t="s">
        <v>102</v>
      </c>
      <c r="G248" s="10">
        <v>31</v>
      </c>
    </row>
    <row r="249" spans="1:7">
      <c r="A249" s="10" t="s">
        <v>169</v>
      </c>
      <c r="B249" s="10" t="s">
        <v>20</v>
      </c>
      <c r="C249" s="10">
        <v>40</v>
      </c>
      <c r="E249" s="10" t="s">
        <v>169</v>
      </c>
      <c r="F249" s="10" t="s">
        <v>103</v>
      </c>
      <c r="G249" s="10"/>
    </row>
    <row r="250" spans="1:7">
      <c r="A250" s="10" t="s">
        <v>169</v>
      </c>
      <c r="B250" s="10" t="s">
        <v>18</v>
      </c>
      <c r="C250" s="10"/>
      <c r="E250" s="10" t="s">
        <v>169</v>
      </c>
      <c r="F250" s="10" t="s">
        <v>104</v>
      </c>
      <c r="G250" s="10">
        <v>49</v>
      </c>
    </row>
    <row r="251" spans="1:7">
      <c r="A251" s="10" t="s">
        <v>169</v>
      </c>
      <c r="B251" s="10" t="s">
        <v>55</v>
      </c>
      <c r="C251" s="10">
        <v>33</v>
      </c>
      <c r="E251" s="10" t="s">
        <v>169</v>
      </c>
      <c r="F251" s="10" t="s">
        <v>105</v>
      </c>
      <c r="G251" s="10">
        <v>53</v>
      </c>
    </row>
    <row r="253" spans="1:7">
      <c r="A253" s="8" t="s">
        <v>170</v>
      </c>
      <c r="B253" s="2" t="s">
        <v>180</v>
      </c>
    </row>
    <row r="254" spans="1:7">
      <c r="A254" s="10" t="s">
        <v>167</v>
      </c>
      <c r="B254" s="10" t="s">
        <v>99</v>
      </c>
      <c r="C254" s="10" t="s">
        <v>168</v>
      </c>
    </row>
    <row r="255" spans="1:7">
      <c r="A255" s="40" t="str" cm="1">
        <f t="array" ref="A255:C262">_xlfn.VSTACK(A248:C251,E248:G251)</f>
        <v>名古屋本社</v>
      </c>
      <c r="B255" s="16" t="str">
        <v>田中</v>
      </c>
      <c r="C255" s="16">
        <v>28</v>
      </c>
    </row>
    <row r="256" spans="1:7">
      <c r="A256" s="19" t="str">
        <v>名古屋本社</v>
      </c>
      <c r="B256" s="19" t="str">
        <v>鈴木</v>
      </c>
      <c r="C256" s="19">
        <v>40</v>
      </c>
    </row>
    <row r="257" spans="1:3">
      <c r="A257" s="19" t="str">
        <v>名古屋本社</v>
      </c>
      <c r="B257" s="19" t="str">
        <v>佐藤</v>
      </c>
      <c r="C257" s="19">
        <v>0</v>
      </c>
    </row>
    <row r="258" spans="1:3">
      <c r="A258" s="19" t="str">
        <v>名古屋本社</v>
      </c>
      <c r="B258" s="19" t="str">
        <v>山田</v>
      </c>
      <c r="C258" s="19">
        <v>33</v>
      </c>
    </row>
    <row r="259" spans="1:3">
      <c r="A259" s="19" t="str">
        <v>名古屋本社</v>
      </c>
      <c r="B259" s="19" t="str">
        <v>岩本</v>
      </c>
      <c r="C259" s="19">
        <v>31</v>
      </c>
    </row>
    <row r="260" spans="1:3">
      <c r="A260" s="19" t="str">
        <v>名古屋本社</v>
      </c>
      <c r="B260" s="19" t="str">
        <v>大塚</v>
      </c>
      <c r="C260" s="19">
        <v>0</v>
      </c>
    </row>
    <row r="261" spans="1:3">
      <c r="A261" s="19" t="str">
        <v>名古屋本社</v>
      </c>
      <c r="B261" s="19" t="str">
        <v>木戸</v>
      </c>
      <c r="C261" s="19">
        <v>49</v>
      </c>
    </row>
    <row r="262" spans="1:3">
      <c r="A262" s="19" t="str">
        <v>名古屋本社</v>
      </c>
      <c r="B262" s="19" t="str">
        <v>安藤</v>
      </c>
      <c r="C262" s="19">
        <v>53</v>
      </c>
    </row>
    <row r="265" spans="1:3">
      <c r="A265" s="8" t="s">
        <v>171</v>
      </c>
      <c r="B265" s="2" t="s">
        <v>181</v>
      </c>
    </row>
    <row r="267" spans="1:3">
      <c r="A267" s="10" t="s">
        <v>167</v>
      </c>
      <c r="B267" s="10" t="s">
        <v>99</v>
      </c>
      <c r="C267" s="10" t="s">
        <v>168</v>
      </c>
    </row>
    <row r="268" spans="1:3">
      <c r="A268" s="40" t="str" cm="1">
        <f t="array" ref="A268:C275">_xlfn.LET(_xlpm.V,_xlfn.VSTACK(A248:C251,E248:G251),IF(_xlpm.V="","",_xlpm.V))</f>
        <v>名古屋本社</v>
      </c>
      <c r="B268" s="16" t="str">
        <v>田中</v>
      </c>
      <c r="C268" s="16">
        <v>28</v>
      </c>
    </row>
    <row r="269" spans="1:3">
      <c r="A269" s="19" t="str">
        <v>名古屋本社</v>
      </c>
      <c r="B269" s="19" t="str">
        <v>鈴木</v>
      </c>
      <c r="C269" s="19">
        <v>40</v>
      </c>
    </row>
    <row r="270" spans="1:3">
      <c r="A270" s="19" t="str">
        <v>名古屋本社</v>
      </c>
      <c r="B270" s="19" t="str">
        <v>佐藤</v>
      </c>
      <c r="C270" s="19" t="str">
        <v/>
      </c>
    </row>
    <row r="271" spans="1:3">
      <c r="A271" s="19" t="str">
        <v>名古屋本社</v>
      </c>
      <c r="B271" s="19" t="str">
        <v>山田</v>
      </c>
      <c r="C271" s="19">
        <v>33</v>
      </c>
    </row>
    <row r="272" spans="1:3">
      <c r="A272" s="19" t="str">
        <v>名古屋本社</v>
      </c>
      <c r="B272" s="19" t="str">
        <v>岩本</v>
      </c>
      <c r="C272" s="19">
        <v>31</v>
      </c>
    </row>
    <row r="273" spans="1:4">
      <c r="A273" s="19" t="str">
        <v>名古屋本社</v>
      </c>
      <c r="B273" s="19" t="str">
        <v>大塚</v>
      </c>
      <c r="C273" s="19" t="str">
        <v/>
      </c>
    </row>
    <row r="274" spans="1:4">
      <c r="A274" s="19" t="str">
        <v>名古屋本社</v>
      </c>
      <c r="B274" s="19" t="str">
        <v>木戸</v>
      </c>
      <c r="C274" s="19">
        <v>49</v>
      </c>
    </row>
    <row r="275" spans="1:4">
      <c r="A275" s="19" t="str">
        <v>名古屋本社</v>
      </c>
      <c r="B275" s="19" t="str">
        <v>安藤</v>
      </c>
      <c r="C275" s="19">
        <v>53</v>
      </c>
    </row>
    <row r="276" spans="1:4">
      <c r="D276" s="38" t="s">
        <v>22</v>
      </c>
    </row>
    <row r="277" spans="1:4">
      <c r="D277" s="57" t="s">
        <v>182</v>
      </c>
    </row>
    <row r="278" spans="1:4">
      <c r="D278" s="41" t="s">
        <v>183</v>
      </c>
    </row>
    <row r="279" spans="1:4">
      <c r="D279" s="41" t="s">
        <v>184</v>
      </c>
    </row>
    <row r="280" spans="1:4">
      <c r="D280" s="41" t="s">
        <v>185</v>
      </c>
    </row>
    <row r="281" spans="1:4">
      <c r="D281" s="5" t="s">
        <v>186</v>
      </c>
    </row>
    <row r="282" spans="1:4">
      <c r="D282" s="5" t="s">
        <v>187</v>
      </c>
    </row>
    <row r="283" spans="1:4">
      <c r="D283" s="5" t="s">
        <v>188</v>
      </c>
    </row>
    <row r="284" spans="1:4">
      <c r="D284" s="5" t="s">
        <v>189</v>
      </c>
    </row>
    <row r="285" spans="1:4">
      <c r="D285" s="5" t="s">
        <v>190</v>
      </c>
    </row>
    <row r="286" spans="1:4">
      <c r="D286" s="5" t="s">
        <v>191</v>
      </c>
    </row>
    <row r="287" spans="1:4">
      <c r="A287" s="2" t="s">
        <v>7</v>
      </c>
    </row>
    <row r="288" spans="1:4">
      <c r="A288" s="8" t="s">
        <v>192</v>
      </c>
    </row>
    <row r="289" spans="1:5">
      <c r="A289" s="5" t="s">
        <v>193</v>
      </c>
    </row>
    <row r="290" spans="1:5">
      <c r="A290" s="5" t="s">
        <v>194</v>
      </c>
    </row>
    <row r="291" spans="1:5">
      <c r="A291" s="5" t="s">
        <v>195</v>
      </c>
    </row>
    <row r="292" spans="1:5">
      <c r="A292" s="5" t="s">
        <v>196</v>
      </c>
    </row>
    <row r="293" spans="1:5">
      <c r="A293" s="5" t="s">
        <v>197</v>
      </c>
    </row>
    <row r="294" spans="1:5">
      <c r="A294" s="5" t="s">
        <v>198</v>
      </c>
    </row>
    <row r="295" spans="1:5">
      <c r="A295" s="5" t="s">
        <v>199</v>
      </c>
    </row>
    <row r="296" spans="1:5">
      <c r="A296" s="5" t="s">
        <v>200</v>
      </c>
    </row>
    <row r="297" spans="1:5">
      <c r="A297" s="5" t="s">
        <v>201</v>
      </c>
    </row>
    <row r="298" spans="1:5">
      <c r="A298" s="5"/>
    </row>
    <row r="299" spans="1:5">
      <c r="A299" s="2" t="s">
        <v>202</v>
      </c>
    </row>
    <row r="300" spans="1:5">
      <c r="A300" s="10" t="s">
        <v>121</v>
      </c>
      <c r="B300" s="10" t="s">
        <v>203</v>
      </c>
      <c r="C300" s="10" t="s">
        <v>204</v>
      </c>
      <c r="D300" s="10" t="s">
        <v>13</v>
      </c>
      <c r="E300" s="10" t="s">
        <v>205</v>
      </c>
    </row>
    <row r="301" spans="1:5">
      <c r="A301" s="10" t="s">
        <v>122</v>
      </c>
      <c r="B301" s="10" t="s">
        <v>18</v>
      </c>
      <c r="C301" s="10" t="s">
        <v>206</v>
      </c>
      <c r="D301" s="10" t="s">
        <v>16</v>
      </c>
      <c r="E301" s="10" t="s">
        <v>207</v>
      </c>
    </row>
    <row r="302" spans="1:5">
      <c r="A302" s="10" t="s">
        <v>124</v>
      </c>
      <c r="B302" s="10" t="s">
        <v>17</v>
      </c>
      <c r="C302" s="10" t="s">
        <v>208</v>
      </c>
      <c r="D302" s="10" t="s">
        <v>209</v>
      </c>
      <c r="E302" s="10" t="s">
        <v>210</v>
      </c>
    </row>
    <row r="303" spans="1:5">
      <c r="A303" s="10" t="s">
        <v>126</v>
      </c>
      <c r="B303" s="10" t="s">
        <v>20</v>
      </c>
      <c r="C303" s="10" t="s">
        <v>211</v>
      </c>
      <c r="D303" s="10" t="s">
        <v>16</v>
      </c>
      <c r="E303" s="10" t="s">
        <v>212</v>
      </c>
    </row>
    <row r="305" spans="1:7">
      <c r="A305" s="2" t="s">
        <v>213</v>
      </c>
    </row>
    <row r="306" spans="1:7">
      <c r="A306" s="10" t="s">
        <v>121</v>
      </c>
      <c r="B306" s="10" t="s">
        <v>205</v>
      </c>
      <c r="C306" s="10" t="s">
        <v>203</v>
      </c>
      <c r="D306" s="10" t="s">
        <v>204</v>
      </c>
      <c r="E306" s="10" t="s">
        <v>13</v>
      </c>
    </row>
    <row r="307" spans="1:7">
      <c r="A307" s="10" t="s">
        <v>214</v>
      </c>
      <c r="B307" s="10" t="s">
        <v>215</v>
      </c>
      <c r="C307" s="10" t="s">
        <v>54</v>
      </c>
      <c r="D307" s="10" t="s">
        <v>216</v>
      </c>
      <c r="E307" s="10" t="s">
        <v>16</v>
      </c>
    </row>
    <row r="308" spans="1:7">
      <c r="A308" s="10" t="s">
        <v>217</v>
      </c>
      <c r="B308" s="10" t="s">
        <v>218</v>
      </c>
      <c r="C308" s="10" t="s">
        <v>106</v>
      </c>
      <c r="D308" s="10" t="s">
        <v>219</v>
      </c>
      <c r="E308" s="10" t="s">
        <v>220</v>
      </c>
    </row>
    <row r="309" spans="1:7">
      <c r="A309" s="10" t="s">
        <v>221</v>
      </c>
      <c r="B309" s="10" t="s">
        <v>222</v>
      </c>
      <c r="C309" s="10" t="s">
        <v>56</v>
      </c>
      <c r="D309" s="10" t="s">
        <v>223</v>
      </c>
      <c r="E309" s="10" t="s">
        <v>209</v>
      </c>
    </row>
    <row r="311" spans="1:7">
      <c r="A311" s="8" t="s">
        <v>224</v>
      </c>
    </row>
    <row r="312" spans="1:7">
      <c r="A312" s="8" t="s">
        <v>225</v>
      </c>
      <c r="E312" s="8" t="s">
        <v>226</v>
      </c>
    </row>
    <row r="313" spans="1:7">
      <c r="A313" s="10" t="s">
        <v>121</v>
      </c>
      <c r="B313" s="10" t="s">
        <v>203</v>
      </c>
      <c r="C313" s="10" t="s">
        <v>13</v>
      </c>
      <c r="E313" s="10" t="s">
        <v>121</v>
      </c>
      <c r="F313" s="10" t="s">
        <v>203</v>
      </c>
      <c r="G313" s="10" t="s">
        <v>13</v>
      </c>
    </row>
    <row r="314" spans="1:7">
      <c r="A314" s="45" t="str" cm="1">
        <f t="array" ref="A314:C316">_xlfn.CHOOSECOLS(A301:E303,1,2,4)</f>
        <v>A001</v>
      </c>
      <c r="B314" s="2" t="str">
        <v>佐藤</v>
      </c>
      <c r="C314" s="2" t="str">
        <v>営業</v>
      </c>
      <c r="E314" s="45" t="str" cm="1">
        <f t="array" ref="E314:G316">_xlfn.CHOOSECOLS(A307:E309,1,3,5)</f>
        <v>B101</v>
      </c>
      <c r="F314" s="2" t="str">
        <v>高橋</v>
      </c>
      <c r="G314" s="2" t="str">
        <v>営業</v>
      </c>
    </row>
    <row r="315" spans="1:7">
      <c r="A315" s="2" t="str">
        <v>A002</v>
      </c>
      <c r="B315" s="2" t="str">
        <v>田中</v>
      </c>
      <c r="C315" s="2" t="str">
        <v>総務</v>
      </c>
      <c r="E315" s="2" t="str">
        <v>B102</v>
      </c>
      <c r="F315" s="2" t="str">
        <v>伊藤</v>
      </c>
      <c r="G315" s="2" t="str">
        <v>経理</v>
      </c>
    </row>
    <row r="316" spans="1:7">
      <c r="A316" s="2" t="str">
        <v>A003</v>
      </c>
      <c r="B316" s="2" t="str">
        <v>鈴木</v>
      </c>
      <c r="C316" s="2" t="str">
        <v>営業</v>
      </c>
      <c r="E316" s="2" t="str">
        <v>B103</v>
      </c>
      <c r="F316" s="2" t="str">
        <v>中村</v>
      </c>
      <c r="G316" s="2" t="str">
        <v>総務</v>
      </c>
    </row>
    <row r="320" spans="1:7">
      <c r="A320" s="8" t="s">
        <v>227</v>
      </c>
    </row>
    <row r="321" spans="1:3">
      <c r="A321" s="10" t="s">
        <v>121</v>
      </c>
      <c r="B321" s="10" t="s">
        <v>203</v>
      </c>
      <c r="C321" s="10" t="s">
        <v>13</v>
      </c>
    </row>
    <row r="322" spans="1:3">
      <c r="A322" s="45" t="str" cm="1">
        <f t="array" ref="A322:C327">_xlfn.VSTACK(_xlfn.CHOOSECOLS(A301:E303,1,2,4),_xlfn.CHOOSECOLS(A307:E309,1,3,5))</f>
        <v>A001</v>
      </c>
      <c r="B322" s="2" t="str">
        <v>佐藤</v>
      </c>
      <c r="C322" s="2" t="str">
        <v>営業</v>
      </c>
    </row>
    <row r="323" spans="1:3">
      <c r="A323" s="2" t="str">
        <v>A002</v>
      </c>
      <c r="B323" s="2" t="str">
        <v>田中</v>
      </c>
      <c r="C323" s="2" t="str">
        <v>総務</v>
      </c>
    </row>
    <row r="324" spans="1:3">
      <c r="A324" s="2" t="str">
        <v>A003</v>
      </c>
      <c r="B324" s="2" t="str">
        <v>鈴木</v>
      </c>
      <c r="C324" s="2" t="str">
        <v>営業</v>
      </c>
    </row>
    <row r="325" spans="1:3">
      <c r="A325" s="2" t="str">
        <v>B101</v>
      </c>
      <c r="B325" s="2" t="str">
        <v>高橋</v>
      </c>
      <c r="C325" s="2" t="str">
        <v>営業</v>
      </c>
    </row>
    <row r="326" spans="1:3">
      <c r="A326" s="2" t="str">
        <v>B102</v>
      </c>
      <c r="B326" s="2" t="str">
        <v>伊藤</v>
      </c>
      <c r="C326" s="2" t="str">
        <v>経理</v>
      </c>
    </row>
    <row r="327" spans="1:3">
      <c r="A327" s="2" t="str">
        <v>B103</v>
      </c>
      <c r="B327" s="2" t="str">
        <v>中村</v>
      </c>
      <c r="C327" s="2" t="str">
        <v>総務</v>
      </c>
    </row>
    <row r="332" spans="1:3">
      <c r="A332" s="38" t="s">
        <v>22</v>
      </c>
    </row>
    <row r="333" spans="1:3">
      <c r="A333" s="5" t="s">
        <v>228</v>
      </c>
    </row>
    <row r="334" spans="1:3">
      <c r="A334" s="5" t="s">
        <v>229</v>
      </c>
    </row>
    <row r="335" spans="1:3">
      <c r="A335" s="5" t="s">
        <v>184</v>
      </c>
    </row>
    <row r="336" spans="1:3">
      <c r="A336" s="5" t="s">
        <v>230</v>
      </c>
    </row>
    <row r="337" spans="1:1">
      <c r="A337" s="5" t="s">
        <v>231</v>
      </c>
    </row>
    <row r="338" spans="1:1">
      <c r="A338" s="5" t="s">
        <v>232</v>
      </c>
    </row>
    <row r="339" spans="1:1">
      <c r="A339" s="5" t="s">
        <v>233</v>
      </c>
    </row>
    <row r="340" spans="1:1">
      <c r="A340" s="5" t="s">
        <v>234</v>
      </c>
    </row>
    <row r="341" spans="1:1">
      <c r="A341" s="5" t="s">
        <v>235</v>
      </c>
    </row>
    <row r="342" spans="1:1">
      <c r="A342" s="5" t="s">
        <v>236</v>
      </c>
    </row>
    <row r="343" spans="1:1">
      <c r="A343" s="5" t="s">
        <v>237</v>
      </c>
    </row>
    <row r="344" spans="1:1">
      <c r="A344" s="2" t="s">
        <v>7</v>
      </c>
    </row>
    <row r="345" spans="1:1">
      <c r="A345" s="8" t="s">
        <v>238</v>
      </c>
    </row>
    <row r="346" spans="1:1">
      <c r="A346" s="2" t="s">
        <v>239</v>
      </c>
    </row>
    <row r="347" spans="1:1">
      <c r="A347" s="2" t="s">
        <v>240</v>
      </c>
    </row>
    <row r="349" spans="1:1">
      <c r="A349" s="5" t="s">
        <v>195</v>
      </c>
    </row>
    <row r="350" spans="1:1">
      <c r="A350" s="5" t="s">
        <v>241</v>
      </c>
    </row>
    <row r="351" spans="1:1">
      <c r="A351" s="5" t="s">
        <v>197</v>
      </c>
    </row>
    <row r="352" spans="1:1">
      <c r="A352" s="5"/>
    </row>
    <row r="353" spans="1:9">
      <c r="A353" s="5" t="s">
        <v>242</v>
      </c>
    </row>
    <row r="354" spans="1:9">
      <c r="A354" s="5" t="s">
        <v>243</v>
      </c>
    </row>
    <row r="355" spans="1:9">
      <c r="A355" s="5" t="s">
        <v>200</v>
      </c>
    </row>
    <row r="356" spans="1:9">
      <c r="A356" s="5" t="s">
        <v>244</v>
      </c>
    </row>
    <row r="357" spans="1:9">
      <c r="A357" s="5" t="s">
        <v>245</v>
      </c>
    </row>
    <row r="359" spans="1:9">
      <c r="A359" s="2" t="s">
        <v>246</v>
      </c>
      <c r="F359" s="2" t="s">
        <v>247</v>
      </c>
    </row>
    <row r="360" spans="1:9">
      <c r="A360" s="10" t="s">
        <v>12</v>
      </c>
      <c r="B360" s="10" t="s">
        <v>13</v>
      </c>
      <c r="C360" s="10" t="s">
        <v>14</v>
      </c>
      <c r="D360" s="10" t="s">
        <v>15</v>
      </c>
      <c r="F360" s="10" t="s">
        <v>12</v>
      </c>
      <c r="G360" s="10" t="s">
        <v>13</v>
      </c>
      <c r="H360" s="10" t="s">
        <v>14</v>
      </c>
      <c r="I360" s="10" t="s">
        <v>15</v>
      </c>
    </row>
    <row r="361" spans="1:9">
      <c r="A361" s="10" t="s">
        <v>248</v>
      </c>
      <c r="B361" s="10" t="s">
        <v>16</v>
      </c>
      <c r="C361" s="10" t="s">
        <v>17</v>
      </c>
      <c r="D361" s="10" t="s">
        <v>249</v>
      </c>
      <c r="F361" s="10" t="s">
        <v>248</v>
      </c>
      <c r="G361" s="10" t="s">
        <v>16</v>
      </c>
      <c r="H361" s="10" t="s">
        <v>106</v>
      </c>
      <c r="I361" s="10" t="s">
        <v>250</v>
      </c>
    </row>
    <row r="362" spans="1:9">
      <c r="A362" s="10" t="s">
        <v>248</v>
      </c>
      <c r="B362" s="10" t="s">
        <v>19</v>
      </c>
      <c r="C362" s="10" t="s">
        <v>20</v>
      </c>
      <c r="D362" s="10" t="s">
        <v>251</v>
      </c>
      <c r="F362" s="10" t="s">
        <v>248</v>
      </c>
      <c r="G362" s="10" t="s">
        <v>19</v>
      </c>
      <c r="H362" s="10" t="s">
        <v>55</v>
      </c>
      <c r="I362" s="10" t="s">
        <v>252</v>
      </c>
    </row>
    <row r="363" spans="1:9">
      <c r="A363" s="10" t="s">
        <v>253</v>
      </c>
      <c r="B363" s="10" t="s">
        <v>16</v>
      </c>
      <c r="C363" s="10" t="s">
        <v>18</v>
      </c>
      <c r="D363" s="10" t="s">
        <v>254</v>
      </c>
      <c r="F363" s="10" t="s">
        <v>253</v>
      </c>
      <c r="G363" s="10" t="s">
        <v>16</v>
      </c>
      <c r="H363" s="10" t="s">
        <v>56</v>
      </c>
      <c r="I363" s="10" t="s">
        <v>255</v>
      </c>
    </row>
    <row r="364" spans="1:9">
      <c r="A364" s="10" t="s">
        <v>253</v>
      </c>
      <c r="B364" s="10" t="s">
        <v>19</v>
      </c>
      <c r="C364" s="10" t="s">
        <v>54</v>
      </c>
      <c r="D364" s="10" t="s">
        <v>256</v>
      </c>
      <c r="F364" s="10" t="s">
        <v>253</v>
      </c>
      <c r="G364" s="10" t="s">
        <v>19</v>
      </c>
      <c r="H364" s="10" t="s">
        <v>103</v>
      </c>
      <c r="I364" s="10" t="s">
        <v>257</v>
      </c>
    </row>
    <row r="368" spans="1:9">
      <c r="A368" s="8" t="s">
        <v>258</v>
      </c>
      <c r="F368" s="8" t="s">
        <v>259</v>
      </c>
    </row>
    <row r="369" spans="1:9">
      <c r="A369" s="10" t="s">
        <v>12</v>
      </c>
      <c r="B369" s="10" t="s">
        <v>13</v>
      </c>
      <c r="C369" s="10" t="s">
        <v>14</v>
      </c>
      <c r="D369" s="10" t="s">
        <v>15</v>
      </c>
      <c r="F369" s="10" t="s">
        <v>12</v>
      </c>
      <c r="G369" s="10" t="s">
        <v>13</v>
      </c>
      <c r="H369" s="10" t="s">
        <v>14</v>
      </c>
      <c r="I369" s="10" t="s">
        <v>15</v>
      </c>
    </row>
    <row r="370" spans="1:9">
      <c r="A370" s="45" t="str" cm="1">
        <f t="array" ref="A370:D371">_xlfn._xlws.FILTER(A361:D364,B361:B364="営業")</f>
        <v>1月1日</v>
      </c>
      <c r="B370" s="2" t="str">
        <v>営業</v>
      </c>
      <c r="C370" s="2" t="str">
        <v>田中</v>
      </c>
      <c r="D370" s="2" t="str">
        <v>12000</v>
      </c>
      <c r="F370" s="45" t="str" cm="1">
        <f t="array" ref="F370:I371">_xlfn._xlws.FILTER(F361:I364,G361:G364="営業")</f>
        <v>1月1日</v>
      </c>
      <c r="G370" s="2" t="str">
        <v>営業</v>
      </c>
      <c r="H370" s="2" t="str">
        <v>伊藤</v>
      </c>
      <c r="I370" s="2" t="str">
        <v>14000</v>
      </c>
    </row>
    <row r="371" spans="1:9">
      <c r="A371" s="2" t="str">
        <v>1月2日</v>
      </c>
      <c r="B371" s="2" t="str">
        <v>営業</v>
      </c>
      <c r="C371" s="2" t="str">
        <v>佐藤</v>
      </c>
      <c r="D371" s="2" t="str">
        <v>18000</v>
      </c>
      <c r="F371" s="2" t="str">
        <v>1月2日</v>
      </c>
      <c r="G371" s="2" t="str">
        <v>営業</v>
      </c>
      <c r="H371" s="2" t="str">
        <v>中村</v>
      </c>
      <c r="I371" s="2" t="str">
        <v>21000</v>
      </c>
    </row>
    <row r="374" spans="1:9">
      <c r="A374" s="8" t="s">
        <v>227</v>
      </c>
    </row>
    <row r="375" spans="1:9">
      <c r="A375" s="10" t="s">
        <v>12</v>
      </c>
      <c r="B375" s="10" t="s">
        <v>13</v>
      </c>
      <c r="C375" s="10" t="s">
        <v>14</v>
      </c>
      <c r="D375" s="10" t="s">
        <v>15</v>
      </c>
    </row>
    <row r="376" spans="1:9">
      <c r="A376" s="45" t="str" cm="1">
        <f t="array" ref="A376:D379">_xlfn.VSTACK(_xlfn._xlws.FILTER(A361:D364,B361:B364="営業"),_xlfn._xlws.FILTER(F361:I364,G361:G364="営業"))</f>
        <v>1月1日</v>
      </c>
      <c r="B376" s="2" t="str">
        <v>営業</v>
      </c>
      <c r="C376" s="2" t="str">
        <v>田中</v>
      </c>
      <c r="D376" s="2" t="str">
        <v>12000</v>
      </c>
    </row>
    <row r="377" spans="1:9">
      <c r="A377" s="2" t="str">
        <v>1月2日</v>
      </c>
      <c r="B377" s="2" t="str">
        <v>営業</v>
      </c>
      <c r="C377" s="2" t="str">
        <v>佐藤</v>
      </c>
      <c r="D377" s="2" t="str">
        <v>18000</v>
      </c>
    </row>
    <row r="378" spans="1:9">
      <c r="A378" s="2" t="str">
        <v>1月1日</v>
      </c>
      <c r="B378" s="2" t="str">
        <v>営業</v>
      </c>
      <c r="C378" s="2" t="str">
        <v>伊藤</v>
      </c>
      <c r="D378" s="2" t="str">
        <v>14000</v>
      </c>
    </row>
    <row r="379" spans="1:9">
      <c r="A379" s="2" t="str">
        <v>1月2日</v>
      </c>
      <c r="B379" s="2" t="str">
        <v>営業</v>
      </c>
      <c r="C379" s="2" t="str">
        <v>中村</v>
      </c>
      <c r="D379" s="2" t="str">
        <v>21000</v>
      </c>
    </row>
    <row r="382" spans="1:9">
      <c r="A382" s="2" t="s">
        <v>260</v>
      </c>
    </row>
    <row r="383" spans="1:9">
      <c r="A383" s="5" t="s">
        <v>261</v>
      </c>
    </row>
    <row r="384" spans="1:9">
      <c r="A384" s="5" t="s">
        <v>262</v>
      </c>
    </row>
    <row r="385" spans="1:1">
      <c r="A385" s="5" t="s">
        <v>229</v>
      </c>
    </row>
    <row r="386" spans="1:1">
      <c r="A386" s="5" t="s">
        <v>263</v>
      </c>
    </row>
    <row r="387" spans="1:1">
      <c r="A387" s="5" t="s">
        <v>184</v>
      </c>
    </row>
    <row r="388" spans="1:1">
      <c r="A388" s="5" t="s">
        <v>230</v>
      </c>
    </row>
    <row r="389" spans="1:1">
      <c r="A389" s="5" t="s">
        <v>264</v>
      </c>
    </row>
    <row r="390" spans="1:1">
      <c r="A390" s="5" t="s">
        <v>265</v>
      </c>
    </row>
    <row r="391" spans="1:1">
      <c r="A391" s="5" t="s">
        <v>266</v>
      </c>
    </row>
    <row r="392" spans="1:1">
      <c r="A392" s="5" t="s">
        <v>267</v>
      </c>
    </row>
    <row r="393" spans="1:1">
      <c r="A393" s="5" t="s">
        <v>268</v>
      </c>
    </row>
    <row r="394" spans="1:1">
      <c r="A394" s="5" t="s">
        <v>269</v>
      </c>
    </row>
    <row r="395" spans="1:1">
      <c r="A395" s="5" t="s">
        <v>270</v>
      </c>
    </row>
    <row r="396" spans="1:1">
      <c r="A396" s="5" t="s">
        <v>271</v>
      </c>
    </row>
    <row r="397" spans="1:1">
      <c r="A397" s="5" t="s">
        <v>272</v>
      </c>
    </row>
    <row r="398" spans="1:1">
      <c r="A398" s="5" t="s">
        <v>273</v>
      </c>
    </row>
    <row r="399" spans="1:1">
      <c r="A399" s="5" t="s">
        <v>274</v>
      </c>
    </row>
    <row r="400" spans="1:1">
      <c r="A400" s="2" t="s">
        <v>7</v>
      </c>
    </row>
  </sheetData>
  <phoneticPr fontId="3"/>
  <conditionalFormatting sqref="A47:B49 D47:E49">
    <cfRule type="expression" dxfId="1" priority="1">
      <formula>A47=$A$53</formula>
    </cfRule>
  </conditionalFormatting>
  <conditionalFormatting sqref="A129:B133">
    <cfRule type="expression" dxfId="0" priority="2">
      <formula>A129=$A$139</formula>
    </cfRule>
  </conditionalFormatting>
  <dataValidations count="2">
    <dataValidation type="list" allowBlank="1" showInputMessage="1" showErrorMessage="1" sqref="A139" xr:uid="{8E19F74F-57AF-4201-8307-00FC9DF610BF}">
      <formula1>_xlfn.ANCHORARRAY($G$129)</formula1>
    </dataValidation>
    <dataValidation type="list" allowBlank="1" showInputMessage="1" showErrorMessage="1" sqref="A53" xr:uid="{0B4ED208-7B80-41A6-95DD-E4CC2D89A2D7}">
      <formula1>"田中,佐藤,鈴木,高橋,山田,中村"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⑫.VSTACK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始 中村</dc:creator>
  <cp:lastModifiedBy>始 中村</cp:lastModifiedBy>
  <dcterms:created xsi:type="dcterms:W3CDTF">2026-06-26T13:02:57Z</dcterms:created>
  <dcterms:modified xsi:type="dcterms:W3CDTF">2026-06-26T13:05:29Z</dcterms:modified>
</cp:coreProperties>
</file>