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153f52c7dfa463b/Desktop/セミナーベーシック/ワードプレス/"/>
    </mc:Choice>
  </mc:AlternateContent>
  <xr:revisionPtr revIDLastSave="0" documentId="8_{F5D58FA7-273C-4A37-8631-00D1AF47D463}" xr6:coauthVersionLast="47" xr6:coauthVersionMax="47" xr10:uidLastSave="{00000000-0000-0000-0000-000000000000}"/>
  <bookViews>
    <workbookView xWindow="-110" yWindow="-110" windowWidth="19420" windowHeight="10300" xr2:uid="{7070BC77-67FF-4B60-B942-40F54C4414FA}"/>
  </bookViews>
  <sheets>
    <sheet name="⑤TEXTAFTER講習" sheetId="1" r:id="rId1"/>
  </sheets>
  <definedNames>
    <definedName name="_xlnm._FilterDatabase" localSheetId="0" hidden="1">⑤TEXTAFTER講習!$A$343:$D$346</definedName>
    <definedName name="Copyright" hidden="1">"Copyright(C) 2008 Office TANAKA"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76" i="1" l="1"/>
  <c r="D369" i="1"/>
  <c r="B369" i="1" a="1"/>
  <c r="C376" i="1" s="1" a="1"/>
  <c r="D346" i="1"/>
  <c r="D345" i="1"/>
  <c r="D344" i="1"/>
  <c r="D323" i="1"/>
  <c r="D305" i="1"/>
  <c r="E301" i="1"/>
  <c r="E300" i="1"/>
  <c r="E299" i="1"/>
  <c r="E298" i="1"/>
  <c r="F297" i="1"/>
  <c r="E297" i="1"/>
  <c r="D297" i="1" a="1"/>
  <c r="D278" i="1" a="1"/>
  <c r="B262" i="1" a="1"/>
  <c r="D242" i="1" a="1"/>
  <c r="D241" i="1" a="1"/>
  <c r="D240" i="1" a="1"/>
  <c r="D239" i="1" a="1"/>
  <c r="D238" i="1" a="1"/>
  <c r="D216" i="1" a="1"/>
  <c r="D92" i="1" a="1"/>
  <c r="D41" i="1" a="1"/>
  <c r="D15" i="1" a="1"/>
  <c r="E282" i="1" l="1"/>
  <c r="E280" i="1"/>
  <c r="E279" i="1"/>
  <c r="E281" i="1"/>
  <c r="E27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15" authorId="0" shapeId="0" xr:uid="{8E630950-1BF7-43F7-A05B-75BCEA04B914}">
      <text>
        <r>
          <rPr>
            <sz val="24"/>
            <color indexed="81"/>
            <rFont val="MS P ゴシック"/>
            <family val="3"/>
            <charset val="128"/>
          </rPr>
          <t>=TEXTAFTER(A15:A19,"@")</t>
        </r>
      </text>
    </comment>
    <comment ref="D41" authorId="0" shapeId="0" xr:uid="{F350D090-A7DC-4EDD-AA36-B8B692F971D8}">
      <text>
        <r>
          <rPr>
            <sz val="24"/>
            <color indexed="81"/>
            <rFont val="MS P ゴシック"/>
            <family val="3"/>
            <charset val="128"/>
          </rPr>
          <t>=TEXTAFTER(A41:A45,"-",2)</t>
        </r>
      </text>
    </comment>
    <comment ref="D92" authorId="0" shapeId="0" xr:uid="{7E246191-A108-4116-8DD0-06B6A46197CF}">
      <text>
        <r>
          <rPr>
            <sz val="24"/>
            <color indexed="81"/>
            <rFont val="MS P ゴシック"/>
            <family val="3"/>
            <charset val="128"/>
          </rPr>
          <t>=TEXTAFTER(A92:A96,{"/","-","・"},-1)</t>
        </r>
      </text>
    </comment>
    <comment ref="D216" authorId="0" shapeId="0" xr:uid="{2005A301-0B46-4CE7-A276-E895C9392EBC}">
      <text>
        <r>
          <rPr>
            <sz val="24"/>
            <color indexed="81"/>
            <rFont val="MS P ゴシック"/>
            <family val="3"/>
            <charset val="128"/>
          </rPr>
          <t>=TEXTSPLIT(A104,",")</t>
        </r>
      </text>
    </comment>
    <comment ref="D238" authorId="0" shapeId="0" xr:uid="{ABFC24F3-E25A-4105-9781-53C7973E88DE}">
      <text>
        <r>
          <rPr>
            <sz val="24"/>
            <color indexed="81"/>
            <rFont val="MS P ゴシック"/>
            <family val="3"/>
            <charset val="128"/>
          </rPr>
          <t>=TEXTSPLIT(A126,",")</t>
        </r>
      </text>
    </comment>
    <comment ref="B262" authorId="0" shapeId="0" xr:uid="{4E5B46B3-1C21-401E-A1D2-ABBBC82F4E90}">
      <text>
        <r>
          <rPr>
            <sz val="24"/>
            <color indexed="81"/>
            <rFont val="MS P ゴシック"/>
            <family val="3"/>
            <charset val="128"/>
          </rPr>
          <t>=TEXTSPLIT(A147,CHAR(10))</t>
        </r>
      </text>
    </comment>
    <comment ref="D278" authorId="0" shapeId="0" xr:uid="{0147611B-C507-481F-B861-AAC1DA24FCEF}">
      <text>
        <r>
          <rPr>
            <sz val="24"/>
            <color indexed="81"/>
            <rFont val="MS P ゴシック"/>
            <family val="3"/>
            <charset val="128"/>
          </rPr>
          <t>=TEXTBEFORE(A166:A170,",")</t>
        </r>
      </text>
    </comment>
    <comment ref="E278" authorId="0" shapeId="0" xr:uid="{4EF44930-4949-42C3-80DF-E0ED10D86C0F}">
      <text>
        <r>
          <rPr>
            <sz val="24"/>
            <color indexed="81"/>
            <rFont val="MS P ゴシック"/>
            <family val="3"/>
            <charset val="128"/>
          </rPr>
          <t>=VLOOKUP(D166,TEXTSPLIT(A166,","),3,FALSE)</t>
        </r>
      </text>
    </comment>
    <comment ref="D297" authorId="0" shapeId="0" xr:uid="{F3254E92-56F0-4D0F-A0CE-B453EAE45A9F}">
      <text>
        <r>
          <rPr>
            <sz val="24"/>
            <color indexed="81"/>
            <rFont val="MS P ゴシック"/>
            <family val="3"/>
            <charset val="128"/>
          </rPr>
          <t>=TEXTBEFORE(A185:A189,",")</t>
        </r>
      </text>
    </comment>
    <comment ref="E297" authorId="0" shapeId="0" xr:uid="{5B47F6A3-13DC-4F99-A3AF-34483AF40DC5}">
      <text>
        <r>
          <rPr>
            <sz val="24"/>
            <color indexed="81"/>
            <rFont val="MS P ゴシック"/>
            <family val="3"/>
            <charset val="128"/>
          </rPr>
          <t>=INDEX(TEXTSPLIT(A185,","),1,3)</t>
        </r>
      </text>
    </comment>
    <comment ref="D323" authorId="0" shapeId="0" xr:uid="{0C00EC85-2ACD-4F1F-9D1E-0D8948EEB713}">
      <text>
        <r>
          <rPr>
            <sz val="24"/>
            <color indexed="81"/>
            <rFont val="MS P ゴシック"/>
            <family val="3"/>
            <charset val="128"/>
          </rPr>
          <t>=TEXTJOIN("　",TRUE,A211:B211)</t>
        </r>
      </text>
    </comment>
    <comment ref="D344" authorId="0" shapeId="0" xr:uid="{0C25C2FB-D867-42A6-A813-2370DFD3B6EA}">
      <text>
        <r>
          <rPr>
            <sz val="24"/>
            <color indexed="81"/>
            <rFont val="MS P ゴシック"/>
            <family val="3"/>
            <charset val="128"/>
          </rPr>
          <t>=TEXTJOIN("　",TRUE,A232:B232)</t>
        </r>
      </text>
    </comment>
    <comment ref="D345" authorId="0" shapeId="0" xr:uid="{EAEAF867-2081-49F8-8FDB-11B28624B691}">
      <text>
        <r>
          <rPr>
            <sz val="24"/>
            <color indexed="81"/>
            <rFont val="MS P ゴシック"/>
            <family val="3"/>
            <charset val="128"/>
          </rPr>
          <t>=TEXTJOIN("　",TRUE,A233:B233)</t>
        </r>
      </text>
    </comment>
    <comment ref="D346" authorId="0" shapeId="0" xr:uid="{2A9682A2-A10B-474F-A6B6-34FFFAC57845}">
      <text>
        <r>
          <rPr>
            <sz val="24"/>
            <color indexed="81"/>
            <rFont val="MS P ゴシック"/>
            <family val="3"/>
            <charset val="128"/>
          </rPr>
          <t>=TEXTJOIN("　",TRUE,A234:B234)</t>
        </r>
      </text>
    </comment>
    <comment ref="B369" authorId="0" shapeId="0" xr:uid="{0E7C6CC9-46FB-4F67-BEE5-6267242EAB79}">
      <text>
        <r>
          <rPr>
            <sz val="24"/>
            <color indexed="81"/>
            <rFont val="MS P ゴシック"/>
            <family val="3"/>
            <charset val="128"/>
          </rPr>
          <t>=SUBSTITUTE(DBCS(B250:B253),"　"," ")</t>
        </r>
      </text>
    </comment>
    <comment ref="C376" authorId="0" shapeId="0" xr:uid="{6DF5D31B-9F8E-4E11-93DD-557692829ADC}">
      <text>
        <r>
          <rPr>
            <sz val="24"/>
            <color indexed="81"/>
            <rFont val="MS P ゴシック"/>
            <family val="3"/>
            <charset val="128"/>
          </rPr>
          <t>=SUMIF(B257#,B264:B265,C257:C260)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<sst xmlns="http://schemas.openxmlformats.org/spreadsheetml/2006/main" count="386" uniqueCount="284">
  <si>
    <t>TEXTAFTER関数_講習</t>
    <phoneticPr fontId="2"/>
  </si>
  <si>
    <r>
      <rPr>
        <sz val="12"/>
        <color rgb="FFFF0000"/>
        <rFont val="メイリオ"/>
        <family val="3"/>
        <charset val="128"/>
      </rPr>
      <t>✏️</t>
    </r>
    <r>
      <rPr>
        <sz val="12"/>
        <color theme="1"/>
        <rFont val="メイリオ"/>
        <family val="3"/>
        <charset val="128"/>
      </rPr>
      <t xml:space="preserve"> 1.講習では黄色のセルに数式が入っています。</t>
    </r>
    <phoneticPr fontId="2"/>
  </si>
  <si>
    <t>まず、文字列の「後ろ側を取り出す」感覚をつかむために、TEXTAFTER を見てみましょう。</t>
  </si>
  <si>
    <t>メールアドレスのドメイン名や商品コードの後半など、後ろだけほしい場面は実務でとても多くあります。</t>
  </si>
  <si>
    <t>従来は RIGHT・LEN・FIND を組み合わせて、位置を計算しながら切り出す必要がありました。</t>
  </si>
  <si>
    <t>TEXTAFTER は、この“後半だけ取り出したい”という願いを驚くほどシンプルに叶えてくれる関数です。</t>
  </si>
  <si>
    <t>区切り文字を指定するだけで、後ろ側がそのまま返ってきます。</t>
  </si>
  <si>
    <t>ここから、文字列処理の世界がさらに軽く、直感的に開けていきます。</t>
  </si>
  <si>
    <t>＿＿＿＿＿＿＿＿＿＿＿＿＿＿＿＿＿＿＿＿＿＿＿＿＿＿＿＿＿＿＿＿＿＿＿＿＿＿＿＿＿＿＿＿＿＿＿＿＿＿＿＿＿＿＿＿＿＿＿＿＿＿＿＿＿＿＿＿＿＿＿＿＿＿＿</t>
    <phoneticPr fontId="2"/>
  </si>
  <si>
    <t>講習_１</t>
    <phoneticPr fontId="2"/>
  </si>
  <si>
    <t>次のメールアドレスは「@」で区切られています。</t>
  </si>
  <si>
    <t>この中から、ドメイン名（@より後ろ）だけを取り出してください。</t>
  </si>
  <si>
    <t>TEXTAFTER関数を使って、最初の「@」より後ろの部分を抽出します。</t>
  </si>
  <si>
    <t>講習_３回答</t>
    <phoneticPr fontId="2"/>
  </si>
  <si>
    <t>元データ</t>
  </si>
  <si>
    <t>ドメイン</t>
    <phoneticPr fontId="2"/>
  </si>
  <si>
    <t>ichiro.suzuki@shop.co.jp</t>
  </si>
  <si>
    <t>hanako.yamada@office.jp</t>
  </si>
  <si>
    <t>kenta.tanaka@service.net</t>
  </si>
  <si>
    <t>misaki.kato@company.org</t>
  </si>
  <si>
    <t>shun.endo@market.jp</t>
  </si>
  <si>
    <t>🔍 今回のポイント</t>
  </si>
  <si>
    <t>・TEXTAFTERの役割</t>
  </si>
  <si>
    <t>最初の区切り文字より“後ろ”の部分だけを取り出す関数</t>
  </si>
  <si>
    <t>・今回の区切り文字</t>
  </si>
  <si>
    <t>ユーザー名とドメインを分けている「@」</t>
  </si>
  <si>
    <t>・必要な引数</t>
  </si>
  <si>
    <t>文字列と区切り文字の2つだけでOK</t>
  </si>
  <si>
    <t>・実務での意味</t>
  </si>
  <si>
    <t>メールドメイン抽出・商品コード後半の取得に強い</t>
  </si>
  <si>
    <t>・ドメインだけを取り出すには最初の@を区切りに使う</t>
  </si>
  <si>
    <t>=TEXTAFTER(対象範囲, "@")</t>
    <phoneticPr fontId="2"/>
  </si>
  <si>
    <t>講習 ２</t>
    <phoneticPr fontId="2"/>
  </si>
  <si>
    <t>区切り位置を指定して取り出す</t>
    <phoneticPr fontId="2"/>
  </si>
  <si>
    <t>A列には、商品の製造番号が入力されています。</t>
  </si>
  <si>
    <t>製造番号は「工場コード – ロット番号 – 商品コード – 日付」の形式です。</t>
  </si>
  <si>
    <t>TEXTAFTER関数を使って、</t>
  </si>
  <si>
    <t>【2つ目の「-」より後ろの文字列】を 取り出してください。</t>
    <phoneticPr fontId="2"/>
  </si>
  <si>
    <t>※ 5行すべて同じ数式でスピルさせてください。</t>
  </si>
  <si>
    <t xml:space="preserve">A列（製造番号）                 </t>
  </si>
  <si>
    <t>商品コード-日付（２つ目「-」より後ろの文字列）</t>
    <rPh sb="0" eb="2">
      <t>ショウヒン</t>
    </rPh>
    <rPh sb="6" eb="8">
      <t>ヒヅケ</t>
    </rPh>
    <rPh sb="11" eb="12">
      <t>メ</t>
    </rPh>
    <rPh sb="17" eb="18">
      <t>ウシ</t>
    </rPh>
    <rPh sb="20" eb="23">
      <t>モジレツ</t>
    </rPh>
    <phoneticPr fontId="2"/>
  </si>
  <si>
    <t>----------------------------------------</t>
  </si>
  <si>
    <t>NGY-2024A-7789-20260615</t>
    <phoneticPr fontId="2"/>
  </si>
  <si>
    <t>OSK-55B12-9921-20260601</t>
    <phoneticPr fontId="2"/>
  </si>
  <si>
    <t>FKS-778C9-4410-20260520</t>
    <phoneticPr fontId="2"/>
  </si>
  <si>
    <t>SPP-990X1-1205-20260403</t>
    <phoneticPr fontId="2"/>
  </si>
  <si>
    <t>KYT-12Z88-8899-20260331</t>
    <phoneticPr fontId="2"/>
  </si>
  <si>
    <t>■ポイント（区切り位置の指定）</t>
  </si>
  <si>
    <t>・TEXTAFTER関数は「区切り文字の後ろ側」を取り出す関数。</t>
  </si>
  <si>
    <t>・第3引数（インスタンス番号）で「何番目の区切りを使うか」を指定できる。</t>
  </si>
  <si>
    <t>・今回の製造番号は「工場コード – ロット番号 – 商品コード – 日付」の形式。</t>
  </si>
  <si>
    <t>・2つ目の「-」より後ろを取ると「商品コード-日付」が取得できる。</t>
  </si>
  <si>
    <t>・5行すべて同じ式で処理できるため、スピルとの相性が良い。</t>
  </si>
  <si>
    <t>■TEXTAFTER(テキスト, 区切り文字, [インスタンス番号], [一致方法], [空白時], [区切りを含める])</t>
  </si>
  <si>
    <t xml:space="preserve">・テキスト  </t>
  </si>
  <si>
    <t>　取り出し対象の文字列（例：A列の製造番号）</t>
  </si>
  <si>
    <t xml:space="preserve">・区切り文字  </t>
  </si>
  <si>
    <t>　どこで区切るかを指定（例："-"）</t>
  </si>
  <si>
    <t>・インスタンス番号（任意）</t>
  </si>
  <si>
    <t>　何番目の区切りを使うか</t>
  </si>
  <si>
    <t>　1   ：最初の区切り</t>
  </si>
  <si>
    <t>　2   ：2つ目の区切り</t>
  </si>
  <si>
    <t>　3   ：3つ目の区切り</t>
  </si>
  <si>
    <t>　4   ：4つ目の区切り</t>
  </si>
  <si>
    <t>　-1  ：最後の区切り</t>
  </si>
  <si>
    <t>　-2  ：後ろから2番目の区切り</t>
  </si>
  <si>
    <t xml:space="preserve">・一致方法（任意）  </t>
  </si>
  <si>
    <t xml:space="preserve">　大文字小文字の区別  </t>
  </si>
  <si>
    <t xml:space="preserve">　0：区別しない（既定）  </t>
  </si>
  <si>
    <t>　1：区別する</t>
  </si>
  <si>
    <t xml:space="preserve">・空白時（任意）  </t>
  </si>
  <si>
    <t>　区切り文字が見つからない場合の返り値</t>
  </si>
  <si>
    <t xml:space="preserve">・区切りを含める（任意）  </t>
  </si>
  <si>
    <t xml:space="preserve">　TRUE ：区切り文字を結果に含める  </t>
  </si>
  <si>
    <t>　FALSE：含めない（既定）</t>
  </si>
  <si>
    <t>講習 3</t>
    <phoneticPr fontId="2"/>
  </si>
  <si>
    <t>A列には、商品の管理番号が入力されています。</t>
  </si>
  <si>
    <t>管理番号は「カテゴリ / 工場コード – ロット番号 – 日付」の形式ですが、</t>
    <rPh sb="29" eb="31">
      <t>ヒヅケ</t>
    </rPh>
    <phoneticPr fontId="2"/>
  </si>
  <si>
    <t>区切り記号（/ と -と・）が混在しています。</t>
    <phoneticPr fontId="2"/>
  </si>
  <si>
    <t>【最初に出現する区切り記号（/ または -）より後ろの文字列】を 取り出してください。</t>
    <phoneticPr fontId="2"/>
  </si>
  <si>
    <t>※ 区切り記号が混在していても、配列 {"/","-","・”} を使うと正しく取り出せます。</t>
    <phoneticPr fontId="2"/>
  </si>
  <si>
    <t>A列（管理番号）</t>
  </si>
  <si>
    <t>日付</t>
    <rPh sb="0" eb="2">
      <t>ヒヅケ</t>
    </rPh>
    <phoneticPr fontId="2"/>
  </si>
  <si>
    <t>ELEC/NGY-7789/20260615</t>
    <phoneticPr fontId="2"/>
  </si>
  <si>
    <t>FOOD-OSK/9921-20260601</t>
  </si>
  <si>
    <t>TOOL/FKS-4410/20260520</t>
    <phoneticPr fontId="2"/>
  </si>
  <si>
    <t>CLOTH-SPP/1205・20260403</t>
    <phoneticPr fontId="2"/>
  </si>
  <si>
    <t>HOME/KYT-8899-20260331</t>
  </si>
  <si>
    <t>■ポイント（混在している区切り記号）</t>
  </si>
  <si>
    <t>・TEXTAFTERは区切り文字を「配列」で複数指定できる。</t>
  </si>
  <si>
    <t>・{"/","-","・"} と指定すると、最初に見つかった区切り記号で分割される。</t>
  </si>
  <si>
    <t>・区切り記号が混在していても、1つの式で全行スピルできる。</t>
  </si>
  <si>
    <t>・今回の管理番号は「カテゴリ / 工場コード – ロット番号 – 日付」の形式。</t>
  </si>
  <si>
    <t>・最初の区切り記号より後ろを取り出すことで、目的の「日付」部分を取得できる。</t>
  </si>
  <si>
    <t>・インスタンス番号に -1 を指定すると「最後の区切り記号より後ろ」を取得できる。</t>
  </si>
  <si>
    <t>　取り出し対象の文字列（例：A列の管理番号）</t>
  </si>
  <si>
    <t>　複数指定が可能（例：{"/","-","・"}）</t>
  </si>
  <si>
    <t xml:space="preserve">・インスタンス番号（任意）  </t>
  </si>
  <si>
    <t xml:space="preserve">　何番目の区切りを使うか  </t>
  </si>
  <si>
    <t xml:space="preserve">　 1   ：最初の区切り  </t>
  </si>
  <si>
    <t xml:space="preserve">　 2   ：2つ目の区切り  </t>
  </si>
  <si>
    <t xml:space="preserve">　 3   ：3つ目の区切り  </t>
  </si>
  <si>
    <t xml:space="preserve">　 4   ：4つ目の区切り  </t>
  </si>
  <si>
    <t xml:space="preserve">　-1   ：最後の区切り  </t>
  </si>
  <si>
    <t xml:space="preserve">　-2   ：後ろから2番目の区切り  </t>
  </si>
  <si>
    <t>お待たせしました! “TEXTSPLIT関数”</t>
    <rPh sb="1" eb="2">
      <t>マ</t>
    </rPh>
    <phoneticPr fontId="2"/>
  </si>
  <si>
    <t>講習_4</t>
    <phoneticPr fontId="2"/>
  </si>
  <si>
    <t>次のデータは「氏名,部署,課,年齢」がカンマで区切られています。</t>
  </si>
  <si>
    <t>この1つのセルから、4つの項目に分割してください。</t>
  </si>
  <si>
    <t>TEXTSPLIT関数を使って、カンマ「,」で区切ります。</t>
  </si>
  <si>
    <t>氏名</t>
    <rPh sb="0" eb="2">
      <t>シメイ</t>
    </rPh>
    <phoneticPr fontId="2"/>
  </si>
  <si>
    <t>営業部</t>
    <rPh sb="0" eb="2">
      <t>エイギョウ</t>
    </rPh>
    <rPh sb="2" eb="3">
      <t>ブ</t>
    </rPh>
    <phoneticPr fontId="2"/>
  </si>
  <si>
    <t>課</t>
    <rPh sb="0" eb="1">
      <t>カ</t>
    </rPh>
    <phoneticPr fontId="2"/>
  </si>
  <si>
    <t>年齢</t>
    <rPh sb="0" eb="2">
      <t>ネンレイ</t>
    </rPh>
    <phoneticPr fontId="2"/>
  </si>
  <si>
    <t>飯島 真美,名古屋営業部,営業２課,27歳</t>
  </si>
  <si>
    <r>
      <rPr>
        <sz val="12"/>
        <color rgb="FFFF0000"/>
        <rFont val="メイリオ"/>
        <family val="3"/>
        <charset val="128"/>
      </rPr>
      <t xml:space="preserve">🔍 </t>
    </r>
    <r>
      <rPr>
        <sz val="12"/>
        <color theme="1"/>
        <rFont val="メイリオ"/>
        <family val="3"/>
        <charset val="128"/>
      </rPr>
      <t>今回のポイント</t>
    </r>
    <phoneticPr fontId="2"/>
  </si>
  <si>
    <t>・TEXTSPLITの役割</t>
  </si>
  <si>
    <t>区切り文字でセル内容を一気に分割する関数</t>
  </si>
  <si>
    <t>氏名・部署・課・年齢を分けているカンマ「,」</t>
  </si>
  <si>
    <t>・分割方向</t>
  </si>
  <si>
    <t>区切り文字だけ指定すれば横方向に自動展開</t>
  </si>
  <si>
    <t>名簿・商品データ・CSV形式の整形に強い</t>
  </si>
  <si>
    <t>・4項目に分割するにはカンマを区切りに使う</t>
  </si>
  <si>
    <t>=TEXTSPLIT(対象セル, ",")</t>
    <phoneticPr fontId="2"/>
  </si>
  <si>
    <r>
      <rPr>
        <sz val="12"/>
        <color rgb="FFFF0000"/>
        <rFont val="メイリオ"/>
        <family val="3"/>
        <charset val="128"/>
      </rPr>
      <t>📑</t>
    </r>
    <r>
      <rPr>
        <sz val="12"/>
        <color theme="1"/>
        <rFont val="メイリオ"/>
        <family val="3"/>
        <charset val="128"/>
      </rPr>
      <t xml:space="preserve"> 引数一覧（TEXTSPLIT）</t>
    </r>
    <phoneticPr fontId="2"/>
  </si>
  <si>
    <t>・text（テキスト）</t>
  </si>
  <si>
    <t>分割したい文字列（対象セル）</t>
  </si>
  <si>
    <t>・col_delimiter（列区切り）</t>
  </si>
  <si>
    <t>列方向の区切り文字（","）</t>
  </si>
  <si>
    <t>・row_delimiter（行区切り）</t>
  </si>
  <si>
    <t>行方向の区切り文字（今回は不要）</t>
  </si>
  <si>
    <t>・ignore_empty（空白無視）</t>
  </si>
  <si>
    <t>空白セルを無視するか（省略可）</t>
  </si>
  <si>
    <t>・match_mode（一致方法）</t>
  </si>
  <si>
    <t>大文字小文字の区別（省略可）</t>
  </si>
  <si>
    <t>・pad_with（埋め文字）</t>
  </si>
  <si>
    <t>不足部分の埋め文字（省略可）</t>
  </si>
  <si>
    <t>講習_5</t>
    <phoneticPr fontId="2"/>
  </si>
  <si>
    <t>次の5つのデータを、TEXTSPLITで4項目に分割してください。</t>
  </si>
  <si>
    <t>←1セルずつTEXTSPLITを適用する</t>
    <phoneticPr fontId="2"/>
  </si>
  <si>
    <t>佐藤 健太,大阪営業部,営業１課,31歳</t>
  </si>
  <si>
    <t>←上の式を下へドラッグ</t>
    <rPh sb="1" eb="2">
      <t>ウエ</t>
    </rPh>
    <rPh sb="3" eb="4">
      <t>シキ</t>
    </rPh>
    <rPh sb="5" eb="6">
      <t>シタ</t>
    </rPh>
    <phoneticPr fontId="2"/>
  </si>
  <si>
    <t>山口 美咲,東京営業部,営業３課,29歳</t>
  </si>
  <si>
    <t>田中 翔太,福岡営業部,営業２課,26歳</t>
  </si>
  <si>
    <t>中村 優子,札幌営業部,営業１課,33歳</t>
  </si>
  <si>
    <r>
      <t>・</t>
    </r>
    <r>
      <rPr>
        <sz val="12"/>
        <color rgb="FFFF0000"/>
        <rFont val="メイリオ"/>
        <family val="3"/>
        <charset val="128"/>
      </rPr>
      <t>TEXTSPLITは範囲指定では使えない</t>
    </r>
    <phoneticPr fontId="2"/>
  </si>
  <si>
    <r>
      <rPr>
        <sz val="12"/>
        <color rgb="FFFF0000"/>
        <rFont val="メイリオ"/>
        <family val="3"/>
        <charset val="128"/>
      </rPr>
      <t>1セル→複数セルの変換</t>
    </r>
    <r>
      <rPr>
        <sz val="12"/>
        <color theme="1"/>
        <rFont val="メイリオ"/>
        <family val="3"/>
        <charset val="128"/>
      </rPr>
      <t>なので、範囲では分割できない</t>
    </r>
    <phoneticPr fontId="2"/>
  </si>
  <si>
    <t>・正しい使い方</t>
  </si>
  <si>
    <t>1セルずつTEXTSPLITを適用する</t>
  </si>
  <si>
    <t>講習_6</t>
  </si>
  <si>
    <t>次のデータは、1つのセルの中に複数行のメモが改行で入力されています。</t>
  </si>
  <si>
    <t>このセルを、横方向へ分割してください。</t>
    <rPh sb="6" eb="7">
      <t>ヨコ</t>
    </rPh>
    <phoneticPr fontId="2"/>
  </si>
  <si>
    <t>TEXTSPLIT関数を使って、改行（CHAR(10)）で区切ります。</t>
  </si>
  <si>
    <t>↓１セルに入っている</t>
    <rPh sb="5" eb="6">
      <t>ハイ</t>
    </rPh>
    <phoneticPr fontId="2"/>
  </si>
  <si>
    <t>飯島　真美
名古屋営業部
営業２課
２７歳</t>
    <rPh sb="0" eb="2">
      <t>イイジマ</t>
    </rPh>
    <rPh sb="3" eb="5">
      <t>マミ</t>
    </rPh>
    <rPh sb="6" eb="9">
      <t>ナゴヤ</t>
    </rPh>
    <rPh sb="9" eb="11">
      <t>エイギョウ</t>
    </rPh>
    <rPh sb="11" eb="12">
      <t>ブ</t>
    </rPh>
    <rPh sb="13" eb="15">
      <t>エイギョウ</t>
    </rPh>
    <rPh sb="16" eb="17">
      <t>カ</t>
    </rPh>
    <rPh sb="20" eb="21">
      <t>サイ</t>
    </rPh>
    <phoneticPr fontId="2"/>
  </si>
  <si>
    <t>講習_6回答</t>
    <phoneticPr fontId="2"/>
  </si>
  <si>
    <t>1セルの中身を区切り文字で分割し、横方向へ展開できる</t>
  </si>
  <si>
    <t>セル内改行（CHAR(10)）を使って4項目に分割する</t>
  </si>
  <si>
    <t>・横方向に展開する理由</t>
  </si>
  <si>
    <t>col_delimiter（列区切り）に CHAR(10) を入れているため、横方向に展開される</t>
  </si>
  <si>
    <t>問い合わせメモ・チャットログ・貼り付けデータの整形に強い</t>
  </si>
  <si>
    <t>・改行コード</t>
  </si>
  <si>
    <t>Excelの改行は CHAR(10)（Alt＋Enter と同じ）</t>
  </si>
  <si>
    <t>=TEXTSPLIT(対象セル, CHAR(10)) を使う</t>
    <phoneticPr fontId="2"/>
  </si>
  <si>
    <t>講習_7</t>
    <phoneticPr fontId="2"/>
  </si>
  <si>
    <t>次のデータの氏名だけをD列に取り出し、E列に「課」を取り出してください</t>
    <rPh sb="0" eb="1">
      <t>ツギ</t>
    </rPh>
    <rPh sb="6" eb="8">
      <t>シメイ</t>
    </rPh>
    <rPh sb="12" eb="13">
      <t>レツ</t>
    </rPh>
    <rPh sb="14" eb="15">
      <t>ト</t>
    </rPh>
    <rPh sb="16" eb="17">
      <t>ダ</t>
    </rPh>
    <rPh sb="20" eb="21">
      <t>レツ</t>
    </rPh>
    <rPh sb="23" eb="24">
      <t>カ</t>
    </rPh>
    <rPh sb="26" eb="27">
      <t>ト</t>
    </rPh>
    <rPh sb="28" eb="29">
      <t>ダ</t>
    </rPh>
    <phoneticPr fontId="2"/>
  </si>
  <si>
    <t>講習_7回答</t>
    <phoneticPr fontId="2"/>
  </si>
  <si>
    <t>山口 美咲,東京営業部,営業３課,29歳</t>
    <phoneticPr fontId="2"/>
  </si>
  <si>
    <t>・TEXTBEFOREの役割</t>
  </si>
  <si>
    <t>カンマより前の文字列（氏名）だけを取り出せる</t>
  </si>
  <si>
    <t>・VLOOKUPの役割</t>
  </si>
  <si>
    <t>TEXTSPLITで分割した表から必要な項目（課）を検索できる</t>
  </si>
  <si>
    <t>・今回の構造</t>
  </si>
  <si>
    <t>1番目＝氏名、2番目＝部署、3番目＝課、4番目＝年齢</t>
  </si>
  <si>
    <t>名簿データから氏名だけ抜き出し、別項目を参照して取得する処理に強い</t>
  </si>
  <si>
    <t>氏名：TEXTBEFORE ／ 課：VLOOKUP＋TEXTSPLITの組み合わせ</t>
  </si>
  <si>
    <t>講習_８</t>
    <phoneticPr fontId="2"/>
  </si>
  <si>
    <t>（講習_7の別のやり方）</t>
    <rPh sb="1" eb="3">
      <t>コウシュウ</t>
    </rPh>
    <rPh sb="6" eb="7">
      <t>ベツ</t>
    </rPh>
    <rPh sb="10" eb="11">
      <t>カタ</t>
    </rPh>
    <phoneticPr fontId="2"/>
  </si>
  <si>
    <t>講習_8回答</t>
    <phoneticPr fontId="2"/>
  </si>
  <si>
    <t>・TEXTSPLITの役割　「1セルに入った情報をカンマで区切って4つに分ける」</t>
  </si>
  <si>
    <t>・INDEXの役割　「分けた4つの中から“3番目の情報（課）”だけを取り出す」</t>
  </si>
  <si>
    <t>・今回の構造　「1＝氏名／2＝部署／3＝課／4＝年齢 という順番で並んでいる」</t>
  </si>
  <si>
    <t>・課の抜き出し式　=INDEX(TEXTSPLIT(A185,","),1,3)</t>
  </si>
  <si>
    <t>・実務での意味　「名簿データから“課だけ”を安全に抽出し、分類や集計に使える」</t>
  </si>
  <si>
    <r>
      <rPr>
        <sz val="18"/>
        <color rgb="FFFF0000"/>
        <rFont val="Segoe UI Emoji"/>
        <family val="2"/>
      </rPr>
      <t>💡</t>
    </r>
    <r>
      <rPr>
        <sz val="18"/>
        <color theme="1"/>
        <rFont val="メイリオ"/>
        <family val="3"/>
        <charset val="128"/>
      </rPr>
      <t>コラム：知っておくと便利な “テキスト Join 関数”</t>
    </r>
    <phoneticPr fontId="2"/>
  </si>
  <si>
    <t>TEXTJOIN は、複数の文字列を「区切り文字でつないでひとつにまとめる」関数です。</t>
  </si>
  <si>
    <t>氏名や住所などをまとめたいときに便利です。</t>
  </si>
  <si>
    <t>従来は &amp; を何度も使っていましたが、TEXTJOIN なら区切り文字を指定するだけで結合できます。</t>
  </si>
  <si>
    <t>“まとめる”感覚を知っておくと、</t>
  </si>
  <si>
    <t>このあと学ぶ TEXTSPLIT の“分ける”動きがより理解しやすくなります。</t>
  </si>
  <si>
    <t>講習_９</t>
    <phoneticPr fontId="2"/>
  </si>
  <si>
    <t>次のデータから、「姓」と「名」をスペース区切りで結合し、フルネームを作成しなさい。</t>
  </si>
  <si>
    <t>講習_９回答</t>
    <phoneticPr fontId="2"/>
  </si>
  <si>
    <t>姓</t>
    <rPh sb="0" eb="1">
      <t>セイ</t>
    </rPh>
    <phoneticPr fontId="2"/>
  </si>
  <si>
    <t>名</t>
    <rPh sb="0" eb="1">
      <t>ナ</t>
    </rPh>
    <phoneticPr fontId="2"/>
  </si>
  <si>
    <t>姓名</t>
    <rPh sb="0" eb="2">
      <t>セイメイ</t>
    </rPh>
    <phoneticPr fontId="2"/>
  </si>
  <si>
    <t>山田</t>
  </si>
  <si>
    <t>太郎</t>
  </si>
  <si>
    <t xml:space="preserve">・複数のセルをまとめて結合できる  </t>
  </si>
  <si>
    <t xml:space="preserve">・区切り文字を自由に指定できる（スペース・カンマなど）  </t>
  </si>
  <si>
    <t xml:space="preserve">・空白セルを無視するかどうかを選べる  </t>
  </si>
  <si>
    <t xml:space="preserve">・TEXTSPLIT の“逆の動き”として理解すると覚えやすい  </t>
  </si>
  <si>
    <r>
      <rPr>
        <sz val="12"/>
        <color rgb="FFFF0000"/>
        <rFont val="Segoe UI Emoji"/>
        <family val="2"/>
      </rPr>
      <t>📑</t>
    </r>
    <r>
      <rPr>
        <sz val="12"/>
        <color theme="1"/>
        <rFont val="メイリオ"/>
        <family val="3"/>
        <charset val="128"/>
      </rPr>
      <t xml:space="preserve"> 引数一覧</t>
    </r>
    <phoneticPr fontId="2"/>
  </si>
  <si>
    <t>・delimiter（区切り文字）</t>
    <phoneticPr fontId="2"/>
  </si>
  <si>
    <t>文字列同士の間に入れる記号（" " や "," など）</t>
  </si>
  <si>
    <t>・ignore_empty（空白セルの扱い）</t>
    <phoneticPr fontId="2"/>
  </si>
  <si>
    <t xml:space="preserve">TRUE（空白を無視）→ 空白セルをスキップするため、余計なスペースが入らない  </t>
    <phoneticPr fontId="2"/>
  </si>
  <si>
    <t xml:space="preserve">FALSE（空白を含む）→ 空白セルも1つの要素として扱われるため、その位置にスペースが入る  </t>
    <phoneticPr fontId="2"/>
  </si>
  <si>
    <t>・text1（テキスト1）</t>
    <phoneticPr fontId="2"/>
  </si>
  <si>
    <t>結合したい最初の文字列または範囲</t>
  </si>
  <si>
    <t>・text2, text3...（テキスト2以降）</t>
    <phoneticPr fontId="2"/>
  </si>
  <si>
    <t>追加で結合したい文字列（省略可）</t>
  </si>
  <si>
    <t>*注意：TEXTJOIN は複数行（縦方向）の範囲は結合できない 横方向（1行）のみ結合可能</t>
    <phoneticPr fontId="2"/>
  </si>
  <si>
    <t>講習_10</t>
    <phoneticPr fontId="2"/>
  </si>
  <si>
    <t>次のデータを使って、1行ずつ TEXTJOIN を用いてフルネームを作成しなさい。</t>
  </si>
  <si>
    <t>※TEXTJOIN は複数行（A2:B4 など）をまとめて指定することはできません。</t>
  </si>
  <si>
    <t>　そのため、各行ごとに TEXTJOIN を使って結合します。</t>
  </si>
  <si>
    <t>姓</t>
  </si>
  <si>
    <t>名</t>
  </si>
  <si>
    <t>講習_10回答</t>
    <phoneticPr fontId="2"/>
  </si>
  <si>
    <t>①</t>
    <phoneticPr fontId="2"/>
  </si>
  <si>
    <t>佐藤</t>
  </si>
  <si>
    <t>花子</t>
  </si>
  <si>
    <t>②</t>
    <phoneticPr fontId="2"/>
  </si>
  <si>
    <t>鈴木</t>
  </si>
  <si>
    <t>一郎</t>
  </si>
  <si>
    <t>③</t>
    <phoneticPr fontId="2"/>
  </si>
  <si>
    <t>・TEXTJOIN は「横方向（1行）」の範囲のみ結合できる</t>
  </si>
  <si>
    <t>・A2:B4 のような複数行の範囲は指定できない</t>
  </si>
  <si>
    <t>・複数行ある場合は、1行ずつ TEXTJOIN を使う</t>
  </si>
  <si>
    <r>
      <t xml:space="preserve"> </t>
    </r>
    <r>
      <rPr>
        <sz val="18"/>
        <color rgb="FFFF0000"/>
        <rFont val="Segoe UI Emoji"/>
        <family val="2"/>
      </rPr>
      <t>💡</t>
    </r>
    <r>
      <rPr>
        <sz val="18"/>
        <color theme="1"/>
        <rFont val="メイリオ"/>
        <family val="3"/>
        <charset val="128"/>
      </rPr>
      <t>コラム：データの揺れとは？</t>
    </r>
    <rPh sb="11" eb="12">
      <t>ユ</t>
    </rPh>
    <phoneticPr fontId="2"/>
  </si>
  <si>
    <t>　　　　Excelでは、見た目が同じでも「内部の文字コード」が違うと一致しません。</t>
  </si>
  <si>
    <t>　　　　この“見た目は同じなのに一致しない”現象を「データのゆれ」と呼びます。</t>
  </si>
  <si>
    <t>例：集計表に店舗別の合計を表①からsumifs関数をつかって求めなさい</t>
    <rPh sb="0" eb="1">
      <t>レイ</t>
    </rPh>
    <rPh sb="2" eb="4">
      <t>シュウケイ</t>
    </rPh>
    <rPh sb="4" eb="5">
      <t>ヒョウ</t>
    </rPh>
    <rPh sb="6" eb="8">
      <t>テンポ</t>
    </rPh>
    <rPh sb="8" eb="9">
      <t>ベツ</t>
    </rPh>
    <rPh sb="10" eb="12">
      <t>ゴウケイ</t>
    </rPh>
    <rPh sb="13" eb="14">
      <t>ヒョウ</t>
    </rPh>
    <rPh sb="23" eb="25">
      <t>カンスウ</t>
    </rPh>
    <rPh sb="30" eb="31">
      <t>モト</t>
    </rPh>
    <phoneticPr fontId="2"/>
  </si>
  <si>
    <t>表①(ゆれを含むデータ）</t>
    <rPh sb="0" eb="1">
      <t>ヒョウ</t>
    </rPh>
    <rPh sb="6" eb="7">
      <t>フク</t>
    </rPh>
    <phoneticPr fontId="2"/>
  </si>
  <si>
    <t>月</t>
    <rPh sb="0" eb="1">
      <t>ツキ</t>
    </rPh>
    <phoneticPr fontId="2"/>
  </si>
  <si>
    <t>店名</t>
    <rPh sb="0" eb="2">
      <t>テンメイ</t>
    </rPh>
    <phoneticPr fontId="2"/>
  </si>
  <si>
    <t>売上</t>
    <rPh sb="0" eb="2">
      <t>ウリアゲ</t>
    </rPh>
    <phoneticPr fontId="2"/>
  </si>
  <si>
    <t>ゆれ①</t>
    <phoneticPr fontId="2"/>
  </si>
  <si>
    <t>ゆれ②</t>
    <phoneticPr fontId="2"/>
  </si>
  <si>
    <t>１月</t>
    <rPh sb="1" eb="2">
      <t>ツキ</t>
    </rPh>
    <phoneticPr fontId="2"/>
  </si>
  <si>
    <t>西 なんば店</t>
    <rPh sb="0" eb="1">
      <t>ニシ</t>
    </rPh>
    <rPh sb="5" eb="6">
      <t>テン</t>
    </rPh>
    <phoneticPr fontId="2"/>
  </si>
  <si>
    <t>間が半角スペース</t>
    <rPh sb="0" eb="1">
      <t>アイダ</t>
    </rPh>
    <rPh sb="2" eb="4">
      <t>ハンカク</t>
    </rPh>
    <phoneticPr fontId="2"/>
  </si>
  <si>
    <t>２月</t>
    <rPh sb="1" eb="2">
      <t>ツキ</t>
    </rPh>
    <phoneticPr fontId="2"/>
  </si>
  <si>
    <t>西　なんば店</t>
    <rPh sb="0" eb="1">
      <t>ニシ</t>
    </rPh>
    <rPh sb="5" eb="6">
      <t>テン</t>
    </rPh>
    <phoneticPr fontId="2"/>
  </si>
  <si>
    <t>間が全角スペース</t>
    <rPh sb="0" eb="1">
      <t>アイダ</t>
    </rPh>
    <rPh sb="2" eb="4">
      <t>ゼンカク</t>
    </rPh>
    <phoneticPr fontId="2"/>
  </si>
  <si>
    <t>東　エクストラ店</t>
    <rPh sb="0" eb="1">
      <t>ヒガシ</t>
    </rPh>
    <rPh sb="7" eb="8">
      <t>テン</t>
    </rPh>
    <phoneticPr fontId="2"/>
  </si>
  <si>
    <t>全角カタカナ</t>
    <rPh sb="0" eb="2">
      <t>ゼンカク</t>
    </rPh>
    <phoneticPr fontId="2"/>
  </si>
  <si>
    <t>東 ｴｸｽﾄﾗ店</t>
    <rPh sb="0" eb="1">
      <t>ヒガシ</t>
    </rPh>
    <rPh sb="7" eb="8">
      <t>テン</t>
    </rPh>
    <phoneticPr fontId="2"/>
  </si>
  <si>
    <t>半角カタカナ</t>
    <rPh sb="0" eb="2">
      <t>ハンカク</t>
    </rPh>
    <phoneticPr fontId="2"/>
  </si>
  <si>
    <r>
      <t>表②（ゆれを除いた正規データ:</t>
    </r>
    <r>
      <rPr>
        <b/>
        <u/>
        <sz val="12"/>
        <color theme="1"/>
        <rFont val="メイリオ"/>
        <family val="3"/>
        <charset val="128"/>
      </rPr>
      <t>半角に統一</t>
    </r>
    <r>
      <rPr>
        <sz val="12"/>
        <color theme="1"/>
        <rFont val="メイリオ"/>
        <family val="3"/>
        <charset val="128"/>
      </rPr>
      <t>）</t>
    </r>
    <rPh sb="0" eb="1">
      <t>ヒョウ</t>
    </rPh>
    <rPh sb="6" eb="7">
      <t>ノゾ</t>
    </rPh>
    <rPh sb="9" eb="11">
      <t>セイキ</t>
    </rPh>
    <rPh sb="15" eb="17">
      <t>ハンカク</t>
    </rPh>
    <rPh sb="18" eb="20">
      <t>トウイツ</t>
    </rPh>
    <phoneticPr fontId="2"/>
  </si>
  <si>
    <t>ゆれを除く</t>
    <rPh sb="3" eb="4">
      <t>ノゾ</t>
    </rPh>
    <phoneticPr fontId="2"/>
  </si>
  <si>
    <t>←スピル結果が入る（式は入っていない）</t>
  </si>
  <si>
    <t>集計表③</t>
    <rPh sb="0" eb="3">
      <t>シュウケイヒョウ</t>
    </rPh>
    <phoneticPr fontId="2"/>
  </si>
  <si>
    <t>東 エクストラ店</t>
    <rPh sb="0" eb="1">
      <t>ヒガシ</t>
    </rPh>
    <rPh sb="7" eb="8">
      <t>テン</t>
    </rPh>
    <phoneticPr fontId="2"/>
  </si>
  <si>
    <t>＊集計表は、間は半角スペース、カタカナは全角が正しい</t>
    <rPh sb="1" eb="3">
      <t>シュウケイ</t>
    </rPh>
    <rPh sb="3" eb="4">
      <t>ヒョウ</t>
    </rPh>
    <rPh sb="6" eb="7">
      <t>アイダ</t>
    </rPh>
    <rPh sb="8" eb="10">
      <t>ハンカク</t>
    </rPh>
    <rPh sb="20" eb="22">
      <t>ゼンカク</t>
    </rPh>
    <rPh sb="23" eb="24">
      <t>タダ</t>
    </rPh>
    <phoneticPr fontId="2"/>
  </si>
  <si>
    <t>・データのゆれとは</t>
  </si>
  <si>
    <t>見た目が同じでも内部コードが違うと一致しない現象</t>
  </si>
  <si>
    <t>・ゆれの代表例</t>
  </si>
  <si>
    <t>半角/全角スペース、半角/全角カナ、半角/全角英数字など</t>
  </si>
  <si>
    <t>・ゆれを除く方法</t>
  </si>
  <si>
    <t>JISでカナ統一、SUBSTITUTEでスペース統一</t>
  </si>
  <si>
    <t>・正規化の重要性</t>
  </si>
  <si>
    <r>
      <t>SUMIFSやVLOOKUPで</t>
    </r>
    <r>
      <rPr>
        <u/>
        <sz val="12"/>
        <color rgb="FFFF0000"/>
        <rFont val="メイリオ"/>
        <family val="3"/>
        <charset val="128"/>
      </rPr>
      <t>一致しない原因の大半がゆれ</t>
    </r>
    <phoneticPr fontId="2"/>
  </si>
  <si>
    <r>
      <rPr>
        <sz val="12"/>
        <color rgb="FFFF0000"/>
        <rFont val="Segoe UI Emoji"/>
        <family val="2"/>
      </rPr>
      <t>📌</t>
    </r>
    <r>
      <rPr>
        <sz val="12"/>
        <color theme="1"/>
        <rFont val="メイリオ"/>
        <family val="3"/>
        <charset val="128"/>
      </rPr>
      <t xml:space="preserve"> 代表的なゆれと直し方</t>
    </r>
    <phoneticPr fontId="2"/>
  </si>
  <si>
    <t>・全角スペース→半角スペース</t>
  </si>
  <si>
    <t>=SUBSTITUTE(セル,"　"," ")</t>
    <phoneticPr fontId="2"/>
  </si>
  <si>
    <t>・半角スペース→全角スペース</t>
  </si>
  <si>
    <t>=SUBSTITUTE(セル," ","　")</t>
    <phoneticPr fontId="2"/>
  </si>
  <si>
    <t>・半角カタカナ→全角カタカナ</t>
  </si>
  <si>
    <t>=JIS(セル)</t>
    <phoneticPr fontId="2"/>
  </si>
  <si>
    <t>・全角カタカナ→半角カタカナ</t>
  </si>
  <si>
    <t>=ASC(セル)</t>
    <phoneticPr fontId="2"/>
  </si>
  <si>
    <t>・不可視文字（改行・制御文字）除去</t>
  </si>
  <si>
    <t>=CLEAN(セル)</t>
    <phoneticPr fontId="2"/>
  </si>
  <si>
    <t>・余分なスペース除去（前後・連続）</t>
  </si>
  <si>
    <t>=TRIM(セル)</t>
    <phoneticPr fontId="2"/>
  </si>
  <si>
    <t>・全角英数字→半角英数字（※VBA）</t>
  </si>
  <si>
    <t>=StrConv(セル, vbNarrow)</t>
    <phoneticPr fontId="2"/>
  </si>
  <si>
    <t>・半角英数字→全角英数字（※VBA）</t>
  </si>
  <si>
    <t>=StrConv(セル, vbWide)</t>
    <phoneticPr fontId="2"/>
  </si>
  <si>
    <t>・濁点の結合文字を正規化（改善例）</t>
  </si>
  <si>
    <t>・複数のゆれをまとめて除去</t>
  </si>
  <si>
    <t>=TRIM(SUBSTITUTE(JIS(セル),"　"," "))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</si>
</sst>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>
    <font>
      <sz val="11"/>
      <color theme="1"/>
      <name val="游ゴシック"/>
      <family val="2"/>
      <charset val="128"/>
      <scheme val="minor"/>
    </font>
    <font>
      <b/>
      <sz val="20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20"/>
      <color theme="1"/>
      <name val="メイリオ"/>
      <family val="3"/>
      <charset val="128"/>
    </font>
    <font>
      <sz val="20"/>
      <color rgb="FFFF0000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2"/>
      <color rgb="FFFF0000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8"/>
      <color theme="1"/>
      <name val="メイリオ"/>
      <family val="3"/>
      <charset val="128"/>
    </font>
    <font>
      <sz val="18"/>
      <color theme="1"/>
      <name val="メイリオ"/>
      <family val="2"/>
      <charset val="128"/>
    </font>
    <font>
      <sz val="18"/>
      <color rgb="FFFF0000"/>
      <name val="Segoe UI Emoji"/>
      <family val="2"/>
    </font>
    <font>
      <sz val="12"/>
      <color theme="1"/>
      <name val="メイリオ"/>
      <family val="2"/>
      <charset val="128"/>
    </font>
    <font>
      <sz val="12"/>
      <color rgb="FFFF0000"/>
      <name val="Segoe UI Emoji"/>
      <family val="2"/>
    </font>
    <font>
      <b/>
      <u/>
      <sz val="12"/>
      <color theme="1"/>
      <name val="メイリオ"/>
      <family val="3"/>
      <charset val="128"/>
    </font>
    <font>
      <u/>
      <sz val="12"/>
      <color rgb="FFFF0000"/>
      <name val="メイリオ"/>
      <family val="3"/>
      <charset val="128"/>
    </font>
    <font>
      <sz val="24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left" vertical="center" indent="2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top"/>
    </xf>
    <xf numFmtId="0" fontId="7" fillId="0" borderId="0" xfId="0" applyFont="1">
      <alignment vertical="center"/>
    </xf>
    <xf numFmtId="0" fontId="5" fillId="2" borderId="1" xfId="0" applyFont="1" applyFill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0" xfId="0" quotePrefix="1" applyFont="1">
      <alignment vertical="center"/>
    </xf>
    <xf numFmtId="0" fontId="5" fillId="2" borderId="0" xfId="0" applyFont="1" applyFill="1">
      <alignment vertical="center"/>
    </xf>
    <xf numFmtId="0" fontId="5" fillId="0" borderId="0" xfId="0" applyFont="1" applyAlignment="1">
      <alignment horizontal="left" vertical="top" indent="1"/>
    </xf>
    <xf numFmtId="0" fontId="8" fillId="0" borderId="0" xfId="0" applyFont="1" applyAlignment="1">
      <alignment horizontal="left" vertical="center" inden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1" xfId="0" applyFont="1" applyBorder="1">
      <alignment vertical="center"/>
    </xf>
    <xf numFmtId="0" fontId="5" fillId="2" borderId="2" xfId="0" applyFont="1" applyFill="1" applyBorder="1">
      <alignment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5" fillId="0" borderId="0" xfId="0" applyFont="1" applyAlignment="1">
      <alignment horizontal="left" vertical="center" indent="2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1" defaultTableStyle="TableStyleMedium2" defaultPivotStyle="PivotStyleLight16">
    <tableStyle name="Invisible" pivot="0" table="0" count="0" xr9:uid="{A321E2B8-6623-4419-B95B-16DFE63EE2C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0D9A6-2C25-4AE3-A9D2-7D60F2695AFB}">
  <sheetPr>
    <tabColor theme="1"/>
  </sheetPr>
  <dimension ref="A1:Q396"/>
  <sheetViews>
    <sheetView showGridLines="0" tabSelected="1" workbookViewId="0"/>
  </sheetViews>
  <sheetFormatPr defaultRowHeight="19"/>
  <cols>
    <col min="1" max="16" width="14.58203125" style="4" customWidth="1"/>
    <col min="17" max="16384" width="8.6640625" style="4"/>
  </cols>
  <sheetData>
    <row r="1" spans="1:5" s="2" customFormat="1" ht="31.5">
      <c r="A1" s="1" t="s">
        <v>0</v>
      </c>
      <c r="D1" s="3"/>
      <c r="E1" s="4" t="s">
        <v>1</v>
      </c>
    </row>
    <row r="2" spans="1:5">
      <c r="A2" s="5" t="s">
        <v>2</v>
      </c>
    </row>
    <row r="3" spans="1:5">
      <c r="A3" s="5" t="s">
        <v>3</v>
      </c>
    </row>
    <row r="4" spans="1:5">
      <c r="A4" s="5" t="s">
        <v>4</v>
      </c>
    </row>
    <row r="5" spans="1:5">
      <c r="A5" s="5" t="s">
        <v>5</v>
      </c>
    </row>
    <row r="6" spans="1:5">
      <c r="A6" s="5" t="s">
        <v>6</v>
      </c>
    </row>
    <row r="7" spans="1:5">
      <c r="A7" s="5" t="s">
        <v>7</v>
      </c>
    </row>
    <row r="8" spans="1:5">
      <c r="A8" s="6" t="s">
        <v>8</v>
      </c>
    </row>
    <row r="9" spans="1:5">
      <c r="A9" s="7" t="s">
        <v>9</v>
      </c>
      <c r="B9" s="4" t="s">
        <v>10</v>
      </c>
    </row>
    <row r="10" spans="1:5">
      <c r="B10" s="4" t="s">
        <v>11</v>
      </c>
    </row>
    <row r="11" spans="1:5">
      <c r="B11" s="4" t="s">
        <v>12</v>
      </c>
    </row>
    <row r="13" spans="1:5">
      <c r="D13" s="7" t="s">
        <v>13</v>
      </c>
    </row>
    <row r="14" spans="1:5">
      <c r="A14" s="4" t="s">
        <v>14</v>
      </c>
      <c r="D14" s="4" t="s">
        <v>15</v>
      </c>
    </row>
    <row r="15" spans="1:5">
      <c r="A15" s="4" t="s">
        <v>16</v>
      </c>
      <c r="D15" s="8" t="str" cm="1">
        <f t="array" ref="D15:D19">_xlfn.TEXTAFTER(A15:A19,"@")</f>
        <v>shop.co.jp</v>
      </c>
    </row>
    <row r="16" spans="1:5">
      <c r="A16" s="4" t="s">
        <v>17</v>
      </c>
      <c r="D16" s="9" t="str">
        <v>office.jp</v>
      </c>
    </row>
    <row r="17" spans="1:6">
      <c r="A17" s="4" t="s">
        <v>18</v>
      </c>
      <c r="D17" s="10" t="str">
        <v>service.net</v>
      </c>
    </row>
    <row r="18" spans="1:6">
      <c r="A18" s="4" t="s">
        <v>19</v>
      </c>
      <c r="D18" s="10" t="str">
        <v>company.org</v>
      </c>
    </row>
    <row r="19" spans="1:6">
      <c r="A19" s="4" t="s">
        <v>20</v>
      </c>
      <c r="D19" s="10" t="str">
        <v>market.jp</v>
      </c>
    </row>
    <row r="21" spans="1:6">
      <c r="D21" s="4" t="s">
        <v>21</v>
      </c>
    </row>
    <row r="22" spans="1:6">
      <c r="D22" s="4" t="s">
        <v>22</v>
      </c>
      <c r="F22" s="4" t="s">
        <v>23</v>
      </c>
    </row>
    <row r="23" spans="1:6">
      <c r="D23" s="4" t="s">
        <v>24</v>
      </c>
      <c r="F23" s="4" t="s">
        <v>25</v>
      </c>
    </row>
    <row r="24" spans="1:6">
      <c r="D24" s="4" t="s">
        <v>26</v>
      </c>
      <c r="F24" s="4" t="s">
        <v>27</v>
      </c>
    </row>
    <row r="25" spans="1:6">
      <c r="D25" s="4" t="s">
        <v>28</v>
      </c>
      <c r="F25" s="4" t="s">
        <v>29</v>
      </c>
    </row>
    <row r="26" spans="1:6">
      <c r="D26" s="4" t="s">
        <v>30</v>
      </c>
    </row>
    <row r="27" spans="1:6">
      <c r="F27" s="11" t="s">
        <v>31</v>
      </c>
    </row>
    <row r="28" spans="1:6">
      <c r="A28" s="6" t="s">
        <v>8</v>
      </c>
    </row>
    <row r="29" spans="1:6">
      <c r="A29" s="6" t="s">
        <v>32</v>
      </c>
      <c r="B29" s="4" t="s">
        <v>33</v>
      </c>
    </row>
    <row r="30" spans="1:6">
      <c r="A30" s="6"/>
    </row>
    <row r="31" spans="1:6">
      <c r="A31" s="6" t="s">
        <v>34</v>
      </c>
    </row>
    <row r="32" spans="1:6">
      <c r="A32" s="6" t="s">
        <v>35</v>
      </c>
    </row>
    <row r="33" spans="1:4">
      <c r="A33" s="6"/>
    </row>
    <row r="34" spans="1:4">
      <c r="A34" s="6" t="s">
        <v>36</v>
      </c>
    </row>
    <row r="35" spans="1:4">
      <c r="A35" s="6" t="s">
        <v>37</v>
      </c>
    </row>
    <row r="36" spans="1:4">
      <c r="A36" s="6"/>
    </row>
    <row r="37" spans="1:4">
      <c r="A37" s="6" t="s">
        <v>38</v>
      </c>
    </row>
    <row r="38" spans="1:4">
      <c r="A38" s="6"/>
    </row>
    <row r="39" spans="1:4">
      <c r="A39" s="6" t="s">
        <v>39</v>
      </c>
      <c r="D39" s="4" t="s">
        <v>40</v>
      </c>
    </row>
    <row r="40" spans="1:4">
      <c r="A40" s="6" t="s">
        <v>41</v>
      </c>
      <c r="D40" s="4" t="s">
        <v>41</v>
      </c>
    </row>
    <row r="41" spans="1:4">
      <c r="A41" s="6" t="s">
        <v>42</v>
      </c>
      <c r="D41" s="12" t="str" cm="1">
        <f t="array" ref="D41:D45">_xlfn.TEXTAFTER(A41:A45,"-",2)</f>
        <v>7789-20260615</v>
      </c>
    </row>
    <row r="42" spans="1:4">
      <c r="A42" s="6" t="s">
        <v>43</v>
      </c>
      <c r="D42" s="4" t="str">
        <v>9921-20260601</v>
      </c>
    </row>
    <row r="43" spans="1:4">
      <c r="A43" s="6" t="s">
        <v>44</v>
      </c>
      <c r="D43" s="4" t="str">
        <v>4410-20260520</v>
      </c>
    </row>
    <row r="44" spans="1:4">
      <c r="A44" s="6" t="s">
        <v>45</v>
      </c>
      <c r="D44" s="4" t="str">
        <v>1205-20260403</v>
      </c>
    </row>
    <row r="45" spans="1:4">
      <c r="A45" s="6" t="s">
        <v>46</v>
      </c>
      <c r="D45" s="4" t="str">
        <v>8899-20260331</v>
      </c>
    </row>
    <row r="46" spans="1:4">
      <c r="A46" s="6"/>
    </row>
    <row r="47" spans="1:4">
      <c r="A47" s="6" t="s">
        <v>47</v>
      </c>
    </row>
    <row r="48" spans="1:4">
      <c r="A48" s="6"/>
    </row>
    <row r="49" spans="1:1">
      <c r="A49" s="13" t="s">
        <v>48</v>
      </c>
    </row>
    <row r="50" spans="1:1">
      <c r="A50" s="13" t="s">
        <v>49</v>
      </c>
    </row>
    <row r="51" spans="1:1">
      <c r="A51" s="13" t="s">
        <v>50</v>
      </c>
    </row>
    <row r="52" spans="1:1">
      <c r="A52" s="13" t="s">
        <v>51</v>
      </c>
    </row>
    <row r="53" spans="1:1">
      <c r="A53" s="13" t="s">
        <v>52</v>
      </c>
    </row>
    <row r="54" spans="1:1">
      <c r="A54" s="6"/>
    </row>
    <row r="55" spans="1:1">
      <c r="A55" s="6" t="s">
        <v>53</v>
      </c>
    </row>
    <row r="56" spans="1:1">
      <c r="A56" s="13" t="s">
        <v>54</v>
      </c>
    </row>
    <row r="57" spans="1:1">
      <c r="A57" s="13" t="s">
        <v>55</v>
      </c>
    </row>
    <row r="58" spans="1:1">
      <c r="A58" s="13" t="s">
        <v>56</v>
      </c>
    </row>
    <row r="59" spans="1:1">
      <c r="A59" s="13" t="s">
        <v>57</v>
      </c>
    </row>
    <row r="60" spans="1:1">
      <c r="A60" s="13" t="s">
        <v>58</v>
      </c>
    </row>
    <row r="61" spans="1:1">
      <c r="A61" s="13" t="s">
        <v>59</v>
      </c>
    </row>
    <row r="62" spans="1:1">
      <c r="A62" s="13" t="s">
        <v>60</v>
      </c>
    </row>
    <row r="63" spans="1:1">
      <c r="A63" s="13" t="s">
        <v>61</v>
      </c>
    </row>
    <row r="64" spans="1:1">
      <c r="A64" s="13" t="s">
        <v>62</v>
      </c>
    </row>
    <row r="65" spans="1:1">
      <c r="A65" s="13" t="s">
        <v>63</v>
      </c>
    </row>
    <row r="66" spans="1:1">
      <c r="A66" s="13" t="s">
        <v>64</v>
      </c>
    </row>
    <row r="67" spans="1:1">
      <c r="A67" s="13" t="s">
        <v>65</v>
      </c>
    </row>
    <row r="68" spans="1:1">
      <c r="A68" s="13" t="s">
        <v>66</v>
      </c>
    </row>
    <row r="69" spans="1:1">
      <c r="A69" s="13" t="s">
        <v>67</v>
      </c>
    </row>
    <row r="70" spans="1:1">
      <c r="A70" s="13" t="s">
        <v>68</v>
      </c>
    </row>
    <row r="71" spans="1:1">
      <c r="A71" s="13" t="s">
        <v>69</v>
      </c>
    </row>
    <row r="72" spans="1:1">
      <c r="A72" s="13" t="s">
        <v>70</v>
      </c>
    </row>
    <row r="73" spans="1:1">
      <c r="A73" s="13" t="s">
        <v>71</v>
      </c>
    </row>
    <row r="74" spans="1:1">
      <c r="A74" s="13" t="s">
        <v>72</v>
      </c>
    </row>
    <row r="75" spans="1:1">
      <c r="A75" s="13" t="s">
        <v>73</v>
      </c>
    </row>
    <row r="76" spans="1:1">
      <c r="A76" s="13" t="s">
        <v>74</v>
      </c>
    </row>
    <row r="77" spans="1:1">
      <c r="A77" s="6"/>
    </row>
    <row r="78" spans="1:1">
      <c r="A78" s="6" t="s">
        <v>8</v>
      </c>
    </row>
    <row r="79" spans="1:1">
      <c r="A79" s="6" t="s">
        <v>75</v>
      </c>
    </row>
    <row r="80" spans="1:1">
      <c r="A80" s="6" t="s">
        <v>76</v>
      </c>
    </row>
    <row r="81" spans="1:4">
      <c r="A81" s="6" t="s">
        <v>77</v>
      </c>
    </row>
    <row r="82" spans="1:4">
      <c r="A82" s="6" t="s">
        <v>78</v>
      </c>
    </row>
    <row r="83" spans="1:4">
      <c r="A83" s="6"/>
    </row>
    <row r="84" spans="1:4">
      <c r="A84" s="6" t="s">
        <v>36</v>
      </c>
    </row>
    <row r="85" spans="1:4">
      <c r="A85" s="6" t="s">
        <v>79</v>
      </c>
    </row>
    <row r="86" spans="1:4">
      <c r="A86" s="6"/>
    </row>
    <row r="87" spans="1:4">
      <c r="A87" s="6" t="s">
        <v>80</v>
      </c>
    </row>
    <row r="88" spans="1:4">
      <c r="A88" s="6" t="s">
        <v>38</v>
      </c>
    </row>
    <row r="89" spans="1:4">
      <c r="A89" s="6"/>
    </row>
    <row r="90" spans="1:4">
      <c r="A90" s="6" t="s">
        <v>81</v>
      </c>
      <c r="D90" s="4" t="s">
        <v>82</v>
      </c>
    </row>
    <row r="91" spans="1:4">
      <c r="A91" s="6" t="s">
        <v>41</v>
      </c>
      <c r="D91" s="6" t="s">
        <v>41</v>
      </c>
    </row>
    <row r="92" spans="1:4">
      <c r="A92" s="6" t="s">
        <v>83</v>
      </c>
      <c r="D92" s="12" t="str" cm="1">
        <f t="array" ref="D92:D96">_xlfn.TEXTAFTER(A92:A96,{"/","-","・"},-1)</f>
        <v>20260615</v>
      </c>
    </row>
    <row r="93" spans="1:4">
      <c r="A93" s="6" t="s">
        <v>84</v>
      </c>
      <c r="D93" s="4" t="str">
        <v>20260601</v>
      </c>
    </row>
    <row r="94" spans="1:4">
      <c r="A94" s="6" t="s">
        <v>85</v>
      </c>
      <c r="D94" s="4" t="str">
        <v>20260520</v>
      </c>
    </row>
    <row r="95" spans="1:4">
      <c r="A95" s="6" t="s">
        <v>86</v>
      </c>
      <c r="D95" s="4" t="str">
        <v>20260403</v>
      </c>
    </row>
    <row r="96" spans="1:4">
      <c r="A96" s="6" t="s">
        <v>87</v>
      </c>
      <c r="D96" s="4" t="str">
        <v>20260331</v>
      </c>
    </row>
    <row r="97" spans="1:1">
      <c r="A97" s="6"/>
    </row>
    <row r="98" spans="1:1">
      <c r="A98" s="6" t="s">
        <v>88</v>
      </c>
    </row>
    <row r="99" spans="1:1">
      <c r="A99" s="6"/>
    </row>
    <row r="100" spans="1:1">
      <c r="A100" s="13" t="s">
        <v>89</v>
      </c>
    </row>
    <row r="101" spans="1:1">
      <c r="A101" s="13" t="s">
        <v>90</v>
      </c>
    </row>
    <row r="102" spans="1:1">
      <c r="A102" s="13" t="s">
        <v>91</v>
      </c>
    </row>
    <row r="103" spans="1:1">
      <c r="A103" s="13" t="s">
        <v>92</v>
      </c>
    </row>
    <row r="104" spans="1:1">
      <c r="A104" s="13" t="s">
        <v>93</v>
      </c>
    </row>
    <row r="105" spans="1:1">
      <c r="A105" s="13" t="s">
        <v>94</v>
      </c>
    </row>
    <row r="106" spans="1:1">
      <c r="A106" s="6"/>
    </row>
    <row r="107" spans="1:1">
      <c r="A107" s="6" t="s">
        <v>53</v>
      </c>
    </row>
    <row r="108" spans="1:1">
      <c r="A108" s="6"/>
    </row>
    <row r="109" spans="1:1">
      <c r="A109" s="13" t="s">
        <v>54</v>
      </c>
    </row>
    <row r="110" spans="1:1">
      <c r="A110" s="13" t="s">
        <v>95</v>
      </c>
    </row>
    <row r="111" spans="1:1">
      <c r="A111" s="13" t="s">
        <v>56</v>
      </c>
    </row>
    <row r="112" spans="1:1">
      <c r="A112" s="13" t="s">
        <v>96</v>
      </c>
    </row>
    <row r="113" spans="1:1">
      <c r="A113" s="13" t="s">
        <v>97</v>
      </c>
    </row>
    <row r="114" spans="1:1">
      <c r="A114" s="13" t="s">
        <v>98</v>
      </c>
    </row>
    <row r="115" spans="1:1">
      <c r="A115" s="13" t="s">
        <v>99</v>
      </c>
    </row>
    <row r="116" spans="1:1">
      <c r="A116" s="13" t="s">
        <v>100</v>
      </c>
    </row>
    <row r="117" spans="1:1">
      <c r="A117" s="13" t="s">
        <v>101</v>
      </c>
    </row>
    <row r="118" spans="1:1">
      <c r="A118" s="13" t="s">
        <v>102</v>
      </c>
    </row>
    <row r="119" spans="1:1">
      <c r="A119" s="13" t="s">
        <v>103</v>
      </c>
    </row>
    <row r="120" spans="1:1">
      <c r="A120" s="13" t="s">
        <v>104</v>
      </c>
    </row>
    <row r="121" spans="1:1">
      <c r="A121" s="13" t="s">
        <v>66</v>
      </c>
    </row>
    <row r="122" spans="1:1">
      <c r="A122" s="13" t="s">
        <v>68</v>
      </c>
    </row>
    <row r="123" spans="1:1">
      <c r="A123" s="13" t="s">
        <v>69</v>
      </c>
    </row>
    <row r="124" spans="1:1">
      <c r="A124" s="13" t="s">
        <v>70</v>
      </c>
    </row>
    <row r="125" spans="1:1">
      <c r="A125" s="13" t="s">
        <v>71</v>
      </c>
    </row>
    <row r="126" spans="1:1">
      <c r="A126" s="13" t="s">
        <v>72</v>
      </c>
    </row>
    <row r="127" spans="1:1">
      <c r="A127" s="13" t="s">
        <v>73</v>
      </c>
    </row>
    <row r="128" spans="1:1">
      <c r="A128" s="13" t="s">
        <v>74</v>
      </c>
    </row>
    <row r="129" spans="1:1">
      <c r="A129" s="6" t="s">
        <v>8</v>
      </c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7" spans="1:1">
      <c r="A187" s="6"/>
    </row>
    <row r="188" spans="1:1">
      <c r="A188" s="6"/>
    </row>
    <row r="189" spans="1:1">
      <c r="A189" s="6"/>
    </row>
    <row r="190" spans="1:1">
      <c r="A190" s="6"/>
    </row>
    <row r="191" spans="1:1">
      <c r="A191" s="6"/>
    </row>
    <row r="192" spans="1:1">
      <c r="A192" s="6"/>
    </row>
    <row r="193" spans="1:1">
      <c r="A193" s="6"/>
    </row>
    <row r="194" spans="1:1">
      <c r="A194" s="6"/>
    </row>
    <row r="195" spans="1:1">
      <c r="A195" s="6"/>
    </row>
    <row r="196" spans="1:1">
      <c r="A196" s="6"/>
    </row>
    <row r="197" spans="1:1">
      <c r="A197" s="6"/>
    </row>
    <row r="198" spans="1:1">
      <c r="A198" s="6"/>
    </row>
    <row r="199" spans="1:1">
      <c r="A199" s="6"/>
    </row>
    <row r="200" spans="1:1">
      <c r="A200" s="6"/>
    </row>
    <row r="201" spans="1:1">
      <c r="A201" s="6"/>
    </row>
    <row r="202" spans="1:1">
      <c r="A202" s="6"/>
    </row>
    <row r="203" spans="1:1">
      <c r="A203" s="6"/>
    </row>
    <row r="204" spans="1:1">
      <c r="A204" s="6"/>
    </row>
    <row r="205" spans="1:1">
      <c r="A205" s="6"/>
    </row>
    <row r="206" spans="1:1">
      <c r="A206" s="6"/>
    </row>
    <row r="207" spans="1:1">
      <c r="A207" s="6"/>
    </row>
    <row r="208" spans="1:1">
      <c r="A208" s="6"/>
    </row>
    <row r="209" spans="1:7" ht="28.5">
      <c r="A209" s="14" t="s">
        <v>105</v>
      </c>
    </row>
    <row r="210" spans="1:7">
      <c r="A210" s="6" t="s">
        <v>8</v>
      </c>
    </row>
    <row r="211" spans="1:7">
      <c r="A211" s="7" t="s">
        <v>106</v>
      </c>
      <c r="B211" s="4" t="s">
        <v>107</v>
      </c>
    </row>
    <row r="212" spans="1:7">
      <c r="B212" s="4" t="s">
        <v>108</v>
      </c>
    </row>
    <row r="213" spans="1:7">
      <c r="B213" s="4" t="s">
        <v>109</v>
      </c>
    </row>
    <row r="215" spans="1:7">
      <c r="A215" s="4" t="s">
        <v>14</v>
      </c>
      <c r="D215" s="15" t="s">
        <v>110</v>
      </c>
      <c r="E215" s="15" t="s">
        <v>111</v>
      </c>
      <c r="F215" s="15" t="s">
        <v>112</v>
      </c>
      <c r="G215" s="15" t="s">
        <v>113</v>
      </c>
    </row>
    <row r="216" spans="1:7">
      <c r="A216" s="4" t="s">
        <v>114</v>
      </c>
      <c r="D216" s="12" t="str" cm="1">
        <f t="array" ref="D216:G216">_xlfn.TEXTSPLIT(A216,",")</f>
        <v>飯島 真美</v>
      </c>
      <c r="E216" s="4" t="str">
        <v>名古屋営業部</v>
      </c>
      <c r="F216" s="4" t="str">
        <v>営業２課</v>
      </c>
      <c r="G216" s="4" t="str">
        <v>27歳</v>
      </c>
    </row>
    <row r="219" spans="1:7">
      <c r="D219" s="4" t="s">
        <v>115</v>
      </c>
    </row>
    <row r="220" spans="1:7">
      <c r="D220" s="5" t="s">
        <v>116</v>
      </c>
      <c r="F220" s="4" t="s">
        <v>117</v>
      </c>
    </row>
    <row r="221" spans="1:7">
      <c r="D221" s="5" t="s">
        <v>24</v>
      </c>
      <c r="F221" s="4" t="s">
        <v>118</v>
      </c>
    </row>
    <row r="222" spans="1:7">
      <c r="D222" s="5" t="s">
        <v>119</v>
      </c>
      <c r="F222" s="4" t="s">
        <v>120</v>
      </c>
    </row>
    <row r="223" spans="1:7">
      <c r="D223" s="5" t="s">
        <v>28</v>
      </c>
      <c r="F223" s="4" t="s">
        <v>121</v>
      </c>
    </row>
    <row r="224" spans="1:7">
      <c r="D224" s="5" t="s">
        <v>122</v>
      </c>
      <c r="G224" s="11" t="s">
        <v>123</v>
      </c>
    </row>
    <row r="226" spans="1:8">
      <c r="D226" s="4" t="s">
        <v>124</v>
      </c>
    </row>
    <row r="227" spans="1:8">
      <c r="D227" s="5" t="s">
        <v>125</v>
      </c>
      <c r="F227" s="4" t="s">
        <v>126</v>
      </c>
    </row>
    <row r="228" spans="1:8">
      <c r="D228" s="5" t="s">
        <v>127</v>
      </c>
      <c r="F228" s="4" t="s">
        <v>128</v>
      </c>
    </row>
    <row r="229" spans="1:8">
      <c r="D229" s="5" t="s">
        <v>129</v>
      </c>
      <c r="F229" s="4" t="s">
        <v>130</v>
      </c>
    </row>
    <row r="230" spans="1:8">
      <c r="D230" s="5" t="s">
        <v>131</v>
      </c>
      <c r="F230" s="4" t="s">
        <v>132</v>
      </c>
    </row>
    <row r="231" spans="1:8">
      <c r="D231" s="5" t="s">
        <v>133</v>
      </c>
      <c r="F231" s="4" t="s">
        <v>134</v>
      </c>
    </row>
    <row r="232" spans="1:8">
      <c r="D232" s="5" t="s">
        <v>135</v>
      </c>
      <c r="F232" s="4" t="s">
        <v>136</v>
      </c>
    </row>
    <row r="233" spans="1:8">
      <c r="A233" s="6" t="s">
        <v>8</v>
      </c>
    </row>
    <row r="234" spans="1:8">
      <c r="A234" s="7" t="s">
        <v>137</v>
      </c>
      <c r="B234" s="4" t="s">
        <v>138</v>
      </c>
    </row>
    <row r="236" spans="1:8">
      <c r="D236" s="7" t="s">
        <v>137</v>
      </c>
    </row>
    <row r="237" spans="1:8">
      <c r="A237" s="4" t="s">
        <v>14</v>
      </c>
      <c r="D237" s="15" t="s">
        <v>110</v>
      </c>
      <c r="E237" s="15" t="s">
        <v>111</v>
      </c>
      <c r="F237" s="15" t="s">
        <v>112</v>
      </c>
      <c r="G237" s="15" t="s">
        <v>113</v>
      </c>
    </row>
    <row r="238" spans="1:8">
      <c r="A238" s="4" t="s">
        <v>114</v>
      </c>
      <c r="D238" s="12" t="str" cm="1">
        <f t="array" ref="D238:G238">_xlfn.TEXTSPLIT(A238,",")</f>
        <v>飯島 真美</v>
      </c>
      <c r="E238" s="4" t="str">
        <v>名古屋営業部</v>
      </c>
      <c r="F238" s="4" t="str">
        <v>営業２課</v>
      </c>
      <c r="G238" s="4" t="str">
        <v>27歳</v>
      </c>
      <c r="H238" s="4" t="s">
        <v>139</v>
      </c>
    </row>
    <row r="239" spans="1:8">
      <c r="A239" s="4" t="s">
        <v>140</v>
      </c>
      <c r="D239" s="12" t="str" cm="1">
        <f t="array" ref="D239:G239">_xlfn.TEXTSPLIT(A239,",")</f>
        <v>佐藤 健太</v>
      </c>
      <c r="E239" s="4" t="str">
        <v>大阪営業部</v>
      </c>
      <c r="F239" s="4" t="str">
        <v>営業１課</v>
      </c>
      <c r="G239" s="4" t="str">
        <v>31歳</v>
      </c>
      <c r="H239" s="4" t="s">
        <v>141</v>
      </c>
    </row>
    <row r="240" spans="1:8">
      <c r="A240" s="4" t="s">
        <v>142</v>
      </c>
      <c r="D240" s="12" t="str" cm="1">
        <f t="array" ref="D240:G240">_xlfn.TEXTSPLIT(A240,",")</f>
        <v>山口 美咲</v>
      </c>
      <c r="E240" s="4" t="str">
        <v>東京営業部</v>
      </c>
      <c r="F240" s="4" t="str">
        <v>営業３課</v>
      </c>
      <c r="G240" s="4" t="str">
        <v>29歳</v>
      </c>
      <c r="H240" s="4" t="s">
        <v>141</v>
      </c>
    </row>
    <row r="241" spans="1:8">
      <c r="A241" s="4" t="s">
        <v>143</v>
      </c>
      <c r="D241" s="12" t="str" cm="1">
        <f t="array" ref="D241:G241">_xlfn.TEXTSPLIT(A241,",")</f>
        <v>田中 翔太</v>
      </c>
      <c r="E241" s="4" t="str">
        <v>福岡営業部</v>
      </c>
      <c r="F241" s="4" t="str">
        <v>営業２課</v>
      </c>
      <c r="G241" s="4" t="str">
        <v>26歳</v>
      </c>
      <c r="H241" s="4" t="s">
        <v>141</v>
      </c>
    </row>
    <row r="242" spans="1:8">
      <c r="A242" s="4" t="s">
        <v>144</v>
      </c>
      <c r="D242" s="12" t="str" cm="1">
        <f t="array" ref="D242:G242">_xlfn.TEXTSPLIT(A242,",")</f>
        <v>中村 優子</v>
      </c>
      <c r="E242" s="4" t="str">
        <v>札幌営業部</v>
      </c>
      <c r="F242" s="4" t="str">
        <v>営業１課</v>
      </c>
      <c r="G242" s="4" t="str">
        <v>33歳</v>
      </c>
      <c r="H242" s="4" t="s">
        <v>141</v>
      </c>
    </row>
    <row r="245" spans="1:8">
      <c r="D245" s="4" t="s">
        <v>115</v>
      </c>
    </row>
    <row r="246" spans="1:8">
      <c r="D246" s="5" t="s">
        <v>116</v>
      </c>
      <c r="G246" s="4" t="s">
        <v>117</v>
      </c>
    </row>
    <row r="247" spans="1:8">
      <c r="D247" s="5" t="s">
        <v>24</v>
      </c>
      <c r="G247" s="4" t="s">
        <v>118</v>
      </c>
    </row>
    <row r="248" spans="1:8">
      <c r="D248" s="5" t="s">
        <v>119</v>
      </c>
      <c r="G248" s="4" t="s">
        <v>120</v>
      </c>
    </row>
    <row r="249" spans="1:8">
      <c r="D249" s="5" t="s">
        <v>28</v>
      </c>
      <c r="G249" s="4" t="s">
        <v>121</v>
      </c>
    </row>
    <row r="250" spans="1:8">
      <c r="D250" s="5" t="s">
        <v>145</v>
      </c>
      <c r="G250" s="4" t="s">
        <v>146</v>
      </c>
    </row>
    <row r="251" spans="1:8">
      <c r="D251" s="5" t="s">
        <v>147</v>
      </c>
      <c r="G251" s="4" t="s">
        <v>148</v>
      </c>
    </row>
    <row r="252" spans="1:8">
      <c r="A252" s="6" t="s">
        <v>8</v>
      </c>
    </row>
    <row r="253" spans="1:8">
      <c r="A253" s="7" t="s">
        <v>149</v>
      </c>
      <c r="B253" s="4" t="s">
        <v>150</v>
      </c>
    </row>
    <row r="254" spans="1:8">
      <c r="B254" s="4" t="s">
        <v>151</v>
      </c>
    </row>
    <row r="255" spans="1:8">
      <c r="B255" s="4" t="s">
        <v>152</v>
      </c>
    </row>
    <row r="257" spans="1:5">
      <c r="A257" s="4" t="s">
        <v>14</v>
      </c>
    </row>
    <row r="258" spans="1:5">
      <c r="A258" s="4" t="s">
        <v>153</v>
      </c>
    </row>
    <row r="259" spans="1:5" ht="76">
      <c r="A259" s="16" t="s">
        <v>154</v>
      </c>
    </row>
    <row r="260" spans="1:5">
      <c r="A260" s="17"/>
    </row>
    <row r="261" spans="1:5">
      <c r="B261" s="7" t="s">
        <v>155</v>
      </c>
    </row>
    <row r="262" spans="1:5">
      <c r="B262" s="12" t="str" cm="1">
        <f t="array" ref="B262:E262">_xlfn.TEXTSPLIT(A259,CHAR(10))</f>
        <v>飯島　真美</v>
      </c>
      <c r="C262" s="4" t="str">
        <v>名古屋営業部</v>
      </c>
      <c r="D262" s="4" t="str">
        <v>営業２課</v>
      </c>
      <c r="E262" s="4" t="str">
        <v>２７歳</v>
      </c>
    </row>
    <row r="266" spans="1:5">
      <c r="B266" s="4" t="s">
        <v>115</v>
      </c>
    </row>
    <row r="267" spans="1:5">
      <c r="B267" s="5" t="s">
        <v>116</v>
      </c>
      <c r="D267" s="4" t="s">
        <v>156</v>
      </c>
    </row>
    <row r="268" spans="1:5">
      <c r="B268" s="5" t="s">
        <v>24</v>
      </c>
      <c r="D268" s="4" t="s">
        <v>157</v>
      </c>
    </row>
    <row r="269" spans="1:5">
      <c r="B269" s="5" t="s">
        <v>158</v>
      </c>
      <c r="D269" s="4" t="s">
        <v>159</v>
      </c>
    </row>
    <row r="270" spans="1:5">
      <c r="B270" s="5" t="s">
        <v>28</v>
      </c>
      <c r="D270" s="4" t="s">
        <v>160</v>
      </c>
    </row>
    <row r="271" spans="1:5">
      <c r="B271" s="5" t="s">
        <v>161</v>
      </c>
      <c r="D271" s="4" t="s">
        <v>162</v>
      </c>
    </row>
    <row r="272" spans="1:5">
      <c r="B272" s="5" t="s">
        <v>147</v>
      </c>
      <c r="D272" s="11" t="s">
        <v>163</v>
      </c>
    </row>
    <row r="273" spans="1:7">
      <c r="A273" s="6" t="s">
        <v>8</v>
      </c>
    </row>
    <row r="274" spans="1:7">
      <c r="A274" s="7" t="s">
        <v>164</v>
      </c>
      <c r="B274" s="4" t="s">
        <v>165</v>
      </c>
    </row>
    <row r="276" spans="1:7">
      <c r="D276" s="7" t="s">
        <v>166</v>
      </c>
    </row>
    <row r="277" spans="1:7">
      <c r="A277" s="4" t="s">
        <v>14</v>
      </c>
      <c r="D277" s="15" t="s">
        <v>110</v>
      </c>
      <c r="E277" s="15" t="s">
        <v>112</v>
      </c>
    </row>
    <row r="278" spans="1:7">
      <c r="A278" s="4" t="s">
        <v>114</v>
      </c>
      <c r="D278" s="12" t="str" cm="1">
        <f t="array" ref="D278:D282">_xlfn.TEXTBEFORE(A278:A282,",")</f>
        <v>飯島 真美</v>
      </c>
      <c r="E278" s="19" t="str">
        <f>VLOOKUP(D278,_xlfn.TEXTSPLIT(A278,","),3,FALSE)</f>
        <v>営業２課</v>
      </c>
    </row>
    <row r="279" spans="1:7">
      <c r="A279" s="4" t="s">
        <v>140</v>
      </c>
      <c r="D279" s="18" t="str">
        <v>佐藤 健太</v>
      </c>
      <c r="E279" s="19" t="str">
        <f t="shared" ref="E279:E282" si="0">VLOOKUP(D279,_xlfn.TEXTSPLIT(A279,","),3,FALSE)</f>
        <v>営業１課</v>
      </c>
      <c r="F279" s="4" t="s">
        <v>141</v>
      </c>
      <c r="G279" s="18"/>
    </row>
    <row r="280" spans="1:7">
      <c r="A280" s="4" t="s">
        <v>167</v>
      </c>
      <c r="D280" s="18" t="str">
        <v>山口 美咲</v>
      </c>
      <c r="E280" s="19" t="str">
        <f t="shared" si="0"/>
        <v>営業３課</v>
      </c>
      <c r="F280" s="4" t="s">
        <v>141</v>
      </c>
      <c r="G280" s="18"/>
    </row>
    <row r="281" spans="1:7">
      <c r="A281" s="4" t="s">
        <v>143</v>
      </c>
      <c r="D281" s="18" t="str">
        <v>田中 翔太</v>
      </c>
      <c r="E281" s="19" t="str">
        <f t="shared" si="0"/>
        <v>営業２課</v>
      </c>
      <c r="F281" s="4" t="s">
        <v>141</v>
      </c>
      <c r="G281" s="18"/>
    </row>
    <row r="282" spans="1:7">
      <c r="A282" s="4" t="s">
        <v>144</v>
      </c>
      <c r="D282" s="18" t="str">
        <v>中村 優子</v>
      </c>
      <c r="E282" s="19" t="str">
        <f t="shared" si="0"/>
        <v>営業１課</v>
      </c>
      <c r="F282" s="4" t="s">
        <v>141</v>
      </c>
      <c r="G282" s="18"/>
    </row>
    <row r="286" spans="1:7">
      <c r="D286" s="4" t="s">
        <v>115</v>
      </c>
    </row>
    <row r="287" spans="1:7">
      <c r="D287" s="4" t="s">
        <v>168</v>
      </c>
      <c r="F287" s="4" t="s">
        <v>169</v>
      </c>
    </row>
    <row r="288" spans="1:7">
      <c r="D288" s="4" t="s">
        <v>170</v>
      </c>
      <c r="F288" s="4" t="s">
        <v>171</v>
      </c>
    </row>
    <row r="289" spans="1:6">
      <c r="D289" s="4" t="s">
        <v>172</v>
      </c>
      <c r="F289" s="4" t="s">
        <v>173</v>
      </c>
    </row>
    <row r="290" spans="1:6">
      <c r="D290" s="4" t="s">
        <v>28</v>
      </c>
      <c r="F290" s="4" t="s">
        <v>174</v>
      </c>
    </row>
    <row r="291" spans="1:6">
      <c r="D291" s="4" t="s">
        <v>147</v>
      </c>
      <c r="F291" s="4" t="s">
        <v>175</v>
      </c>
    </row>
    <row r="292" spans="1:6">
      <c r="A292" s="6" t="s">
        <v>8</v>
      </c>
    </row>
    <row r="293" spans="1:6">
      <c r="A293" s="7" t="s">
        <v>176</v>
      </c>
      <c r="B293" s="4" t="s">
        <v>165</v>
      </c>
    </row>
    <row r="294" spans="1:6">
      <c r="A294" s="7"/>
      <c r="B294" s="4" t="s">
        <v>177</v>
      </c>
    </row>
    <row r="295" spans="1:6">
      <c r="D295" s="7" t="s">
        <v>178</v>
      </c>
    </row>
    <row r="296" spans="1:6">
      <c r="A296" s="4" t="s">
        <v>14</v>
      </c>
      <c r="D296" s="20" t="s">
        <v>110</v>
      </c>
      <c r="E296" s="20" t="s">
        <v>112</v>
      </c>
    </row>
    <row r="297" spans="1:6">
      <c r="A297" s="4" t="s">
        <v>114</v>
      </c>
      <c r="D297" s="21" t="str" cm="1">
        <f t="array" ref="D297:D301">_xlfn.TEXTBEFORE(A297:A301,",")</f>
        <v>飯島 真美</v>
      </c>
      <c r="E297" s="21" t="str">
        <f>INDEX(_xlfn.TEXTSPLIT(A297,","),1,3)</f>
        <v>営業２課</v>
      </c>
      <c r="F297" s="4" t="str">
        <f ca="1">_xlfn.FORMULATEXT(E297)</f>
        <v>=INDEX(TEXTSPLIT(A297,","),1,3)</v>
      </c>
    </row>
    <row r="298" spans="1:6">
      <c r="A298" s="4" t="s">
        <v>140</v>
      </c>
      <c r="D298" s="10" t="str">
        <v>佐藤 健太</v>
      </c>
      <c r="E298" s="21" t="str">
        <f t="shared" ref="E298:E301" si="1">INDEX(_xlfn.TEXTSPLIT(A298,","),1,3)</f>
        <v>営業１課</v>
      </c>
    </row>
    <row r="299" spans="1:6">
      <c r="A299" s="4" t="s">
        <v>167</v>
      </c>
      <c r="D299" s="10" t="str">
        <v>山口 美咲</v>
      </c>
      <c r="E299" s="21" t="str">
        <f t="shared" si="1"/>
        <v>営業３課</v>
      </c>
    </row>
    <row r="300" spans="1:6">
      <c r="A300" s="4" t="s">
        <v>143</v>
      </c>
      <c r="D300" s="10" t="str">
        <v>田中 翔太</v>
      </c>
      <c r="E300" s="21" t="str">
        <f t="shared" si="1"/>
        <v>営業２課</v>
      </c>
    </row>
    <row r="301" spans="1:6">
      <c r="A301" s="4" t="s">
        <v>144</v>
      </c>
      <c r="D301" s="10" t="str">
        <v>中村 優子</v>
      </c>
      <c r="E301" s="21" t="str">
        <f t="shared" si="1"/>
        <v>営業１課</v>
      </c>
    </row>
    <row r="305" spans="1:4">
      <c r="D305" s="4" t="str">
        <f ca="1">_xlfn.FORMULATEXT(D297)</f>
        <v>=TEXTBEFORE(A297:A301,",")</v>
      </c>
    </row>
    <row r="306" spans="1:4">
      <c r="D306" s="4" t="s">
        <v>115</v>
      </c>
    </row>
    <row r="307" spans="1:4">
      <c r="D307" s="4" t="s">
        <v>179</v>
      </c>
    </row>
    <row r="308" spans="1:4">
      <c r="D308" s="4" t="s">
        <v>180</v>
      </c>
    </row>
    <row r="309" spans="1:4">
      <c r="D309" s="4" t="s">
        <v>181</v>
      </c>
    </row>
    <row r="310" spans="1:4">
      <c r="D310" s="4" t="s">
        <v>182</v>
      </c>
    </row>
    <row r="311" spans="1:4">
      <c r="D311" s="4" t="s">
        <v>183</v>
      </c>
    </row>
    <row r="313" spans="1:4">
      <c r="A313" s="6" t="s">
        <v>8</v>
      </c>
    </row>
    <row r="314" spans="1:4" ht="28.5">
      <c r="A314" s="22" t="s">
        <v>184</v>
      </c>
      <c r="B314" s="23" t="s">
        <v>185</v>
      </c>
    </row>
    <row r="315" spans="1:4">
      <c r="A315" s="5" t="s">
        <v>186</v>
      </c>
    </row>
    <row r="316" spans="1:4">
      <c r="A316" s="5" t="s">
        <v>187</v>
      </c>
    </row>
    <row r="317" spans="1:4">
      <c r="A317" s="5" t="s">
        <v>188</v>
      </c>
    </row>
    <row r="318" spans="1:4">
      <c r="A318" s="5" t="s">
        <v>189</v>
      </c>
    </row>
    <row r="319" spans="1:4">
      <c r="A319" s="6" t="s">
        <v>8</v>
      </c>
    </row>
    <row r="320" spans="1:4">
      <c r="A320" s="7" t="s">
        <v>190</v>
      </c>
      <c r="B320" s="4" t="s">
        <v>191</v>
      </c>
    </row>
    <row r="321" spans="1:7">
      <c r="D321" s="7" t="s">
        <v>192</v>
      </c>
    </row>
    <row r="322" spans="1:7">
      <c r="A322" s="20" t="s">
        <v>193</v>
      </c>
      <c r="B322" s="20" t="s">
        <v>194</v>
      </c>
      <c r="D322" s="20" t="s">
        <v>195</v>
      </c>
    </row>
    <row r="323" spans="1:7">
      <c r="A323" s="20" t="s">
        <v>196</v>
      </c>
      <c r="B323" s="20" t="s">
        <v>197</v>
      </c>
      <c r="D323" s="12" t="str">
        <f>_xlfn.TEXTJOIN("　",TRUE,A323:B323)</f>
        <v>山田　太郎</v>
      </c>
    </row>
    <row r="326" spans="1:7">
      <c r="D326" s="4" t="s">
        <v>115</v>
      </c>
    </row>
    <row r="327" spans="1:7">
      <c r="D327" s="4" t="s">
        <v>198</v>
      </c>
    </row>
    <row r="328" spans="1:7">
      <c r="D328" s="4" t="s">
        <v>199</v>
      </c>
    </row>
    <row r="329" spans="1:7">
      <c r="D329" s="4" t="s">
        <v>200</v>
      </c>
    </row>
    <row r="330" spans="1:7">
      <c r="D330" s="4" t="s">
        <v>201</v>
      </c>
    </row>
    <row r="331" spans="1:7">
      <c r="D331" s="24" t="s">
        <v>202</v>
      </c>
    </row>
    <row r="332" spans="1:7">
      <c r="D332" s="4" t="s">
        <v>203</v>
      </c>
      <c r="G332" s="4" t="s">
        <v>204</v>
      </c>
    </row>
    <row r="333" spans="1:7">
      <c r="D333" s="4" t="s">
        <v>205</v>
      </c>
      <c r="G333" s="5" t="s">
        <v>206</v>
      </c>
    </row>
    <row r="334" spans="1:7">
      <c r="G334" s="5" t="s">
        <v>207</v>
      </c>
    </row>
    <row r="335" spans="1:7">
      <c r="D335" s="4" t="s">
        <v>208</v>
      </c>
      <c r="G335" s="4" t="s">
        <v>209</v>
      </c>
    </row>
    <row r="336" spans="1:7">
      <c r="D336" s="4" t="s">
        <v>210</v>
      </c>
      <c r="G336" s="4" t="s">
        <v>211</v>
      </c>
    </row>
    <row r="337" spans="1:4">
      <c r="D337" s="25" t="s">
        <v>212</v>
      </c>
    </row>
    <row r="338" spans="1:4">
      <c r="A338" s="6" t="s">
        <v>8</v>
      </c>
    </row>
    <row r="339" spans="1:4">
      <c r="A339" s="7" t="s">
        <v>213</v>
      </c>
      <c r="B339" s="4" t="s">
        <v>214</v>
      </c>
    </row>
    <row r="340" spans="1:4">
      <c r="B340" s="4" t="s">
        <v>215</v>
      </c>
    </row>
    <row r="341" spans="1:4">
      <c r="B341" s="4" t="s">
        <v>216</v>
      </c>
    </row>
    <row r="343" spans="1:4">
      <c r="A343" s="15" t="s">
        <v>217</v>
      </c>
      <c r="B343" s="15" t="s">
        <v>218</v>
      </c>
      <c r="D343" s="7" t="s">
        <v>219</v>
      </c>
    </row>
    <row r="344" spans="1:4">
      <c r="A344" s="15" t="s">
        <v>196</v>
      </c>
      <c r="B344" s="15" t="s">
        <v>197</v>
      </c>
      <c r="C344" s="26" t="s">
        <v>220</v>
      </c>
      <c r="D344" s="12" t="str">
        <f>_xlfn.TEXTJOIN("　",TRUE,A344:B344)</f>
        <v>山田　太郎</v>
      </c>
    </row>
    <row r="345" spans="1:4">
      <c r="A345" s="15" t="s">
        <v>221</v>
      </c>
      <c r="B345" s="15" t="s">
        <v>222</v>
      </c>
      <c r="C345" s="26" t="s">
        <v>223</v>
      </c>
      <c r="D345" s="12" t="str">
        <f>_xlfn.TEXTJOIN("　",TRUE,A345:B345)</f>
        <v>佐藤　花子</v>
      </c>
    </row>
    <row r="346" spans="1:4">
      <c r="A346" s="15" t="s">
        <v>224</v>
      </c>
      <c r="B346" s="15" t="s">
        <v>225</v>
      </c>
      <c r="C346" s="26" t="s">
        <v>226</v>
      </c>
      <c r="D346" s="12" t="str">
        <f>_xlfn.TEXTJOIN("　",TRUE,A346:B346)</f>
        <v>鈴木　一郎</v>
      </c>
    </row>
    <row r="349" spans="1:4">
      <c r="D349" s="4" t="s">
        <v>115</v>
      </c>
    </row>
    <row r="350" spans="1:4">
      <c r="D350" s="4" t="s">
        <v>227</v>
      </c>
    </row>
    <row r="351" spans="1:4">
      <c r="D351" s="4" t="s">
        <v>228</v>
      </c>
    </row>
    <row r="352" spans="1:4">
      <c r="D352" s="4" t="s">
        <v>229</v>
      </c>
    </row>
    <row r="353" spans="1:17">
      <c r="A353" s="6" t="s">
        <v>8</v>
      </c>
    </row>
    <row r="354" spans="1:17" customFormat="1" ht="28.5">
      <c r="A354" s="23" t="s">
        <v>230</v>
      </c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</row>
    <row r="355" spans="1:17" customFormat="1">
      <c r="A355" s="4" t="s">
        <v>231</v>
      </c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</row>
    <row r="356" spans="1:17" customFormat="1">
      <c r="A356" s="4" t="s">
        <v>232</v>
      </c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</row>
    <row r="357" spans="1:17" customForma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</row>
    <row r="358" spans="1:17" customFormat="1">
      <c r="A358" s="4" t="s">
        <v>233</v>
      </c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</row>
    <row r="359" spans="1:17" customForma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</row>
    <row r="360" spans="1:17" customFormat="1">
      <c r="A360" s="4" t="s">
        <v>234</v>
      </c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</row>
    <row r="361" spans="1:17" customFormat="1">
      <c r="A361" s="15" t="s">
        <v>235</v>
      </c>
      <c r="B361" s="20" t="s">
        <v>236</v>
      </c>
      <c r="C361" s="15" t="s">
        <v>237</v>
      </c>
      <c r="D361" s="18" t="s">
        <v>238</v>
      </c>
      <c r="E361" s="4"/>
      <c r="F361" s="4" t="s">
        <v>239</v>
      </c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</row>
    <row r="362" spans="1:17" customFormat="1">
      <c r="A362" s="15" t="s">
        <v>240</v>
      </c>
      <c r="B362" s="27" t="s">
        <v>241</v>
      </c>
      <c r="C362" s="15">
        <v>100</v>
      </c>
      <c r="D362" s="28" t="s">
        <v>242</v>
      </c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</row>
    <row r="363" spans="1:17" customFormat="1">
      <c r="A363" s="15" t="s">
        <v>243</v>
      </c>
      <c r="B363" s="27" t="s">
        <v>244</v>
      </c>
      <c r="C363" s="15">
        <v>200</v>
      </c>
      <c r="D363" s="28" t="s">
        <v>245</v>
      </c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</row>
    <row r="364" spans="1:17" customFormat="1">
      <c r="A364" s="15" t="s">
        <v>240</v>
      </c>
      <c r="B364" s="27" t="s">
        <v>246</v>
      </c>
      <c r="C364" s="15">
        <v>300</v>
      </c>
      <c r="D364" s="28" t="s">
        <v>242</v>
      </c>
      <c r="E364" s="4"/>
      <c r="F364" s="4" t="s">
        <v>247</v>
      </c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</row>
    <row r="365" spans="1:17" customFormat="1">
      <c r="A365" s="15" t="s">
        <v>243</v>
      </c>
      <c r="B365" s="27" t="s">
        <v>248</v>
      </c>
      <c r="C365" s="15">
        <v>400</v>
      </c>
      <c r="D365" s="28" t="s">
        <v>245</v>
      </c>
      <c r="E365" s="4"/>
      <c r="F365" s="4" t="s">
        <v>249</v>
      </c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</row>
    <row r="366" spans="1:17" customFormat="1">
      <c r="A366" s="18"/>
      <c r="B366" s="28"/>
      <c r="C366" s="18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</row>
    <row r="367" spans="1:17" customFormat="1">
      <c r="A367" s="28" t="s">
        <v>250</v>
      </c>
      <c r="B367" s="28"/>
      <c r="C367" s="18"/>
      <c r="D367" s="18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</row>
    <row r="368" spans="1:17" customFormat="1">
      <c r="A368" s="15" t="s">
        <v>235</v>
      </c>
      <c r="B368" s="29" t="s">
        <v>251</v>
      </c>
      <c r="C368" s="15" t="s">
        <v>237</v>
      </c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</row>
    <row r="369" spans="1:17" customFormat="1">
      <c r="A369" s="15" t="s">
        <v>240</v>
      </c>
      <c r="B369" s="30" t="str" cm="1">
        <f t="array" ref="B369:B372">SUBSTITUTE(DBCS(B362:B365),"　"," ")</f>
        <v>西 なんば店</v>
      </c>
      <c r="C369" s="15">
        <v>100</v>
      </c>
      <c r="D369" s="4" t="str">
        <f ca="1">_xlfn.FORMULATEXT(B369)</f>
        <v>=SUBSTITUTE(JIS(B362:B365),"　"," ")</v>
      </c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</row>
    <row r="370" spans="1:17" customFormat="1">
      <c r="A370" s="15" t="s">
        <v>243</v>
      </c>
      <c r="B370" s="31" t="str">
        <v>西 なんば店</v>
      </c>
      <c r="C370" s="15">
        <v>200</v>
      </c>
      <c r="D370" s="4" t="s">
        <v>252</v>
      </c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</row>
    <row r="371" spans="1:17" customFormat="1">
      <c r="A371" s="15" t="s">
        <v>240</v>
      </c>
      <c r="B371" s="31" t="str">
        <v>東 エクストラ店</v>
      </c>
      <c r="C371" s="15">
        <v>300</v>
      </c>
      <c r="D371" s="4" t="s">
        <v>252</v>
      </c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</row>
    <row r="372" spans="1:17" customFormat="1">
      <c r="A372" s="15" t="s">
        <v>243</v>
      </c>
      <c r="B372" s="31" t="str">
        <v>東 エクストラ店</v>
      </c>
      <c r="C372" s="15">
        <v>400</v>
      </c>
      <c r="D372" s="4" t="s">
        <v>252</v>
      </c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</row>
    <row r="373" spans="1:17" customForma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</row>
    <row r="374" spans="1:17" customFormat="1">
      <c r="A374" s="4"/>
      <c r="B374" s="4" t="s">
        <v>253</v>
      </c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</row>
    <row r="375" spans="1:17" customFormat="1">
      <c r="A375" s="4"/>
      <c r="B375" s="20" t="s">
        <v>236</v>
      </c>
      <c r="C375" s="15" t="s">
        <v>237</v>
      </c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</row>
    <row r="376" spans="1:17" customFormat="1">
      <c r="A376" s="4"/>
      <c r="B376" s="20" t="s">
        <v>241</v>
      </c>
      <c r="C376" s="32" cm="1">
        <f t="array" ref="C376:C377">SUMIF(_xlfn.ANCHORARRAY(B369),B376:B377,C369:C372)</f>
        <v>300</v>
      </c>
      <c r="D376" s="4" t="str">
        <f ca="1">_xlfn.FORMULATEXT(C376)</f>
        <v>=SUMIF(B369#,B376:B377,C369:C372)</v>
      </c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</row>
    <row r="377" spans="1:17" customFormat="1">
      <c r="A377" s="4"/>
      <c r="B377" s="20" t="s">
        <v>254</v>
      </c>
      <c r="C377" s="15">
        <v>700</v>
      </c>
      <c r="D377" s="4" t="s">
        <v>252</v>
      </c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</row>
    <row r="378" spans="1:17" customFormat="1">
      <c r="A378" s="4"/>
      <c r="B378" s="4" t="s">
        <v>255</v>
      </c>
      <c r="C378" s="1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</row>
    <row r="379" spans="1:17" customForma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</row>
    <row r="380" spans="1:17" customFormat="1">
      <c r="A380" s="4"/>
      <c r="B380" s="4" t="s">
        <v>256</v>
      </c>
      <c r="C380" s="4"/>
      <c r="D380" s="4" t="s">
        <v>257</v>
      </c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</row>
    <row r="381" spans="1:17" customFormat="1">
      <c r="A381" s="4"/>
      <c r="B381" s="4" t="s">
        <v>258</v>
      </c>
      <c r="C381" s="4"/>
      <c r="D381" s="4" t="s">
        <v>259</v>
      </c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</row>
    <row r="382" spans="1:17" customFormat="1">
      <c r="A382" s="4"/>
      <c r="B382" s="4" t="s">
        <v>260</v>
      </c>
      <c r="C382" s="4"/>
      <c r="D382" s="4" t="s">
        <v>261</v>
      </c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</row>
    <row r="383" spans="1:17" customFormat="1">
      <c r="A383" s="4"/>
      <c r="B383" s="4" t="s">
        <v>262</v>
      </c>
      <c r="C383" s="4"/>
      <c r="D383" s="4" t="s">
        <v>263</v>
      </c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</row>
    <row r="384" spans="1:17" customForma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</row>
    <row r="385" spans="1:17" customFormat="1">
      <c r="A385" s="4"/>
      <c r="B385" s="24" t="s">
        <v>264</v>
      </c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</row>
    <row r="386" spans="1:17" customFormat="1">
      <c r="A386" s="4"/>
      <c r="B386" s="4" t="s">
        <v>265</v>
      </c>
      <c r="C386" s="4"/>
      <c r="D386" s="4"/>
      <c r="E386" s="11" t="s">
        <v>266</v>
      </c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</row>
    <row r="387" spans="1:17" customFormat="1">
      <c r="A387" s="4"/>
      <c r="B387" s="4" t="s">
        <v>267</v>
      </c>
      <c r="C387" s="4"/>
      <c r="D387" s="4"/>
      <c r="E387" s="11" t="s">
        <v>268</v>
      </c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</row>
    <row r="388" spans="1:17" customFormat="1">
      <c r="A388" s="4"/>
      <c r="B388" s="4" t="s">
        <v>269</v>
      </c>
      <c r="C388" s="4"/>
      <c r="D388" s="4"/>
      <c r="E388" s="11" t="s">
        <v>270</v>
      </c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</row>
    <row r="389" spans="1:17" customFormat="1">
      <c r="A389" s="4"/>
      <c r="B389" s="4" t="s">
        <v>271</v>
      </c>
      <c r="C389" s="4"/>
      <c r="D389" s="4"/>
      <c r="E389" s="11" t="s">
        <v>272</v>
      </c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</row>
    <row r="390" spans="1:17" customFormat="1">
      <c r="A390" s="4"/>
      <c r="B390" s="4" t="s">
        <v>273</v>
      </c>
      <c r="C390" s="4"/>
      <c r="D390" s="4"/>
      <c r="E390" s="11" t="s">
        <v>274</v>
      </c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</row>
    <row r="391" spans="1:17" customFormat="1">
      <c r="A391" s="4"/>
      <c r="B391" s="4" t="s">
        <v>275</v>
      </c>
      <c r="C391" s="4"/>
      <c r="D391" s="4"/>
      <c r="E391" s="11" t="s">
        <v>276</v>
      </c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</row>
    <row r="392" spans="1:17" customFormat="1">
      <c r="A392" s="4"/>
      <c r="B392" s="4" t="s">
        <v>277</v>
      </c>
      <c r="C392" s="4"/>
      <c r="D392" s="4"/>
      <c r="E392" s="11" t="s">
        <v>278</v>
      </c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</row>
    <row r="393" spans="1:17" customFormat="1">
      <c r="A393" s="4"/>
      <c r="B393" s="4" t="s">
        <v>279</v>
      </c>
      <c r="C393" s="4"/>
      <c r="D393" s="4"/>
      <c r="E393" s="11" t="s">
        <v>280</v>
      </c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</row>
    <row r="394" spans="1:17" customFormat="1">
      <c r="A394" s="4"/>
      <c r="B394" s="4" t="s">
        <v>281</v>
      </c>
      <c r="C394" s="4"/>
      <c r="D394" s="4"/>
      <c r="E394" s="11" t="s">
        <v>270</v>
      </c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</row>
    <row r="395" spans="1:17" customFormat="1">
      <c r="A395" s="4"/>
      <c r="B395" s="4" t="s">
        <v>282</v>
      </c>
      <c r="C395" s="4"/>
      <c r="D395" s="4"/>
      <c r="E395" s="11" t="s">
        <v>283</v>
      </c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</row>
    <row r="396" spans="1:17">
      <c r="A396" s="6" t="s">
        <v>8</v>
      </c>
    </row>
  </sheetData>
  <phoneticPr fontId="2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⑤TEXTAFTER講習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2026-06-21T03:31:58Z</dcterms:created>
  <dcterms:modified xsi:type="dcterms:W3CDTF">2026-06-21T03:32:32Z</dcterms:modified>
</cp:coreProperties>
</file>