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1" documentId="8_{6D0BC955-8C15-4318-BA0A-881A961D30AE}" xr6:coauthVersionLast="47" xr6:coauthVersionMax="47" xr10:uidLastSave="{82C0E07F-6ADC-4B83-8BD0-6BF756701388}"/>
  <bookViews>
    <workbookView xWindow="-110" yWindow="-110" windowWidth="19420" windowHeight="10300" xr2:uid="{CEFF309D-D0B8-4F07-A59F-1651309ECA9C}"/>
  </bookViews>
  <sheets>
    <sheet name="誤差率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0" i="1" l="1" a="1"/>
  <c r="F20" i="1" a="1"/>
  <c r="G19" i="1" a="1"/>
  <c r="F19" i="1" a="1"/>
  <c r="G18" i="1" a="1"/>
  <c r="F18" i="1" a="1"/>
  <c r="G17" i="1" a="1"/>
  <c r="F17" i="1" a="1"/>
  <c r="G16" i="1" a="1"/>
  <c r="F16" i="1" a="1"/>
  <c r="G15" i="1" a="1"/>
  <c r="F15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<sst xmlns="http://schemas.openxmlformats.org/spreadsheetml/2006/main" count="73" uniqueCount="71">
  <si>
    <t>日々の売上管理では、誤差率のバラつきを素早く把握できるかが重要です。</t>
  </si>
  <si>
    <t>しかし、店舗ごとに範囲別に仕分ける作業は、手作業だと時間がかかりミスも起きやすい。</t>
  </si>
  <si>
    <t>そこで今回は、FILTER と TEXTJOIN を組み合わせて分布表を自動生成する方法を紹介します。</t>
  </si>
  <si>
    <t>条件に一致する店舗名を抽出し、カンマ区切りで一覧化する実務的なワークフローです。</t>
  </si>
  <si>
    <t>「誤差率の見える化」を最短で実現する、再現性の高い手法を解説します。</t>
  </si>
  <si>
    <t>_________________________________________________________________________________________________________________</t>
  </si>
  <si>
    <t>講習</t>
    <rPh sb="0" eb="2">
      <t>コウシュウ</t>
    </rPh>
    <phoneticPr fontId="2"/>
  </si>
  <si>
    <t>表①はスーパーのある日の日割誤差率です。　表②に誤差率の範囲別に店舗数と店舗名</t>
    <rPh sb="0" eb="1">
      <t>ヒョウ</t>
    </rPh>
    <rPh sb="10" eb="11">
      <t>ヒ</t>
    </rPh>
    <rPh sb="12" eb="14">
      <t>ヒワ</t>
    </rPh>
    <rPh sb="14" eb="17">
      <t>ゴサリツ</t>
    </rPh>
    <rPh sb="21" eb="22">
      <t>ヒョウ</t>
    </rPh>
    <rPh sb="24" eb="27">
      <t>ゴサリツ</t>
    </rPh>
    <rPh sb="28" eb="30">
      <t>ハンイ</t>
    </rPh>
    <rPh sb="30" eb="31">
      <t>ベツ</t>
    </rPh>
    <rPh sb="32" eb="35">
      <t>テンポスウ</t>
    </rPh>
    <rPh sb="36" eb="39">
      <t>テンポメイ</t>
    </rPh>
    <phoneticPr fontId="2"/>
  </si>
  <si>
    <t>を関数を使い求めなさい</t>
    <rPh sb="1" eb="3">
      <t>カンスウ</t>
    </rPh>
    <rPh sb="4" eb="5">
      <t>ツカ</t>
    </rPh>
    <rPh sb="6" eb="7">
      <t>モト</t>
    </rPh>
    <phoneticPr fontId="2"/>
  </si>
  <si>
    <t>（分布表の作成）</t>
    <rPh sb="1" eb="3">
      <t>ブンプ</t>
    </rPh>
    <rPh sb="3" eb="4">
      <t>ヒョウ</t>
    </rPh>
    <rPh sb="5" eb="7">
      <t>サクセイ</t>
    </rPh>
    <phoneticPr fontId="2"/>
  </si>
  <si>
    <t>表①</t>
    <rPh sb="0" eb="1">
      <t>ヒョウ</t>
    </rPh>
    <phoneticPr fontId="2"/>
  </si>
  <si>
    <t>表②</t>
    <rPh sb="0" eb="1">
      <t>ヒョウ</t>
    </rPh>
    <phoneticPr fontId="2"/>
  </si>
  <si>
    <t>店舗名</t>
    <rPh sb="0" eb="2">
      <t>テンポ</t>
    </rPh>
    <rPh sb="2" eb="3">
      <t>メイ</t>
    </rPh>
    <phoneticPr fontId="2"/>
  </si>
  <si>
    <t>日割誤差率</t>
    <rPh sb="0" eb="2">
      <t>ヒワ</t>
    </rPh>
    <rPh sb="2" eb="5">
      <t>ゴサリツ</t>
    </rPh>
    <phoneticPr fontId="2"/>
  </si>
  <si>
    <t>誤差率</t>
    <rPh sb="0" eb="3">
      <t>ゴサリツ</t>
    </rPh>
    <phoneticPr fontId="2"/>
  </si>
  <si>
    <t>店舗数</t>
    <rPh sb="0" eb="3">
      <t>テンポスウ</t>
    </rPh>
    <phoneticPr fontId="2"/>
  </si>
  <si>
    <t>店舗名（カンマ切）</t>
    <rPh sb="0" eb="3">
      <t>テンポメイ</t>
    </rPh>
    <rPh sb="7" eb="8">
      <t>キリ</t>
    </rPh>
    <phoneticPr fontId="2"/>
  </si>
  <si>
    <t>栄店</t>
  </si>
  <si>
    <t>-15～-10</t>
    <phoneticPr fontId="2"/>
  </si>
  <si>
    <t>名駅店</t>
  </si>
  <si>
    <t>-10～-5</t>
    <phoneticPr fontId="2"/>
  </si>
  <si>
    <t>金山店</t>
  </si>
  <si>
    <t>-5～0</t>
    <phoneticPr fontId="2"/>
  </si>
  <si>
    <t>大須店</t>
  </si>
  <si>
    <t>0～5</t>
    <phoneticPr fontId="2"/>
  </si>
  <si>
    <t>今池店</t>
  </si>
  <si>
    <t>5～10</t>
    <phoneticPr fontId="2"/>
  </si>
  <si>
    <t>八事店</t>
  </si>
  <si>
    <t>10～15</t>
    <phoneticPr fontId="2"/>
  </si>
  <si>
    <t>本山店</t>
  </si>
  <si>
    <t>星ヶ丘店</t>
  </si>
  <si>
    <t>上前津店</t>
  </si>
  <si>
    <t>新瑞橋店</t>
  </si>
  <si>
    <t>池下店</t>
  </si>
  <si>
    <t>覚王山店</t>
  </si>
  <si>
    <t>矢場町店</t>
  </si>
  <si>
    <t>伏見店</t>
  </si>
  <si>
    <t>丸の内店</t>
  </si>
  <si>
    <t>黒川店</t>
  </si>
  <si>
    <t>平安通店</t>
  </si>
  <si>
    <t>御器所店</t>
  </si>
  <si>
    <t>桜山店</t>
  </si>
  <si>
    <t>瑞穂運動場店</t>
  </si>
  <si>
    <r>
      <rPr>
        <sz val="14"/>
        <color rgb="FFFF0000"/>
        <rFont val="Segoe UI Emoji"/>
        <family val="2"/>
      </rPr>
      <t>🔍</t>
    </r>
    <r>
      <rPr>
        <sz val="14"/>
        <color theme="1"/>
        <rFont val="メイリオ"/>
        <family val="3"/>
        <charset val="128"/>
      </rPr>
      <t xml:space="preserve"> 店舗数を求めるポイント</t>
    </r>
    <rPh sb="3" eb="5">
      <t>テンポ</t>
    </rPh>
    <rPh sb="5" eb="6">
      <t>スウ</t>
    </rPh>
    <rPh sb="7" eb="8">
      <t>モト</t>
    </rPh>
    <phoneticPr fontId="2"/>
  </si>
  <si>
    <t>・店舗数は FILTER の抽出結果を COUNTA で数えるだけで求まる</t>
  </si>
  <si>
    <t>・範囲条件は (誤差&gt;=下限)*(誤差&lt;上限) の掛け算で作る</t>
  </si>
  <si>
    <t>・ただし最終区間だけは (誤差&lt;=上限) を使う（例：10～15）</t>
  </si>
  <si>
    <t>・FILTER の結果はスピルするので、COUNTA で正確に数えられる</t>
  </si>
  <si>
    <t>・行数が増えても FILTER＋COUNTA は自動で対応できる</t>
  </si>
  <si>
    <r>
      <rPr>
        <sz val="14"/>
        <color rgb="FFFF0000"/>
        <rFont val="Segoe UI Emoji"/>
        <family val="2"/>
      </rPr>
      <t>🔍</t>
    </r>
    <r>
      <rPr>
        <sz val="14"/>
        <color theme="1"/>
        <rFont val="メイリオ"/>
        <family val="3"/>
        <charset val="128"/>
      </rPr>
      <t xml:space="preserve"> 店舗名を求めるポイント</t>
    </r>
    <rPh sb="3" eb="5">
      <t>テンポ</t>
    </rPh>
    <rPh sb="5" eb="6">
      <t>メイ</t>
    </rPh>
    <rPh sb="7" eb="8">
      <t>モト</t>
    </rPh>
    <phoneticPr fontId="2"/>
  </si>
  <si>
    <t>・店舗名は FILTER で抽出した結果を TEXTJOIN で結合する</t>
  </si>
  <si>
    <t>・TEXTJOIN(",",TRUE,…) でカンマ区切りの一覧が一発で作れる</t>
  </si>
  <si>
    <t>・TRUE を指定すると空白セルを自動で無視してくれる</t>
  </si>
  <si>
    <t>・FILTER の条件式は店舗数と同じロジックを使うので整合性が取れる</t>
  </si>
  <si>
    <t>・抽出結果が複数行でも TEXTJOIN が1セルにまとめてくれる</t>
  </si>
  <si>
    <t>◆ 引数一覧</t>
    <phoneticPr fontId="2"/>
  </si>
  <si>
    <t>【FILTER関数】</t>
  </si>
  <si>
    <t>=FILTER(array, include, [if_empty])</t>
  </si>
  <si>
    <t>array（配列）        ：抽出したい範囲</t>
  </si>
  <si>
    <t>include（条件）      ：TRUE/FALSE の条件式</t>
  </si>
  <si>
    <t>if_empty（空の場合） ：抽出結果が空のときの表示（任意）</t>
  </si>
  <si>
    <t>--------------------------------------------</t>
  </si>
  <si>
    <t>【TEXTJOIN関数】</t>
  </si>
  <si>
    <t>=TEXTJOIN(delimiter, ignore_empty, text1, [text2]…)</t>
    <phoneticPr fontId="2"/>
  </si>
  <si>
    <t>delimiter（区切り文字）     ：文字をつなぐときの区切り（例：","）</t>
  </si>
  <si>
    <t>ignore_empty（空白無視）     ：空白セルを無視するか（TRUE が基本）</t>
  </si>
  <si>
    <t>text（文字列）               ：結合したい文字列（FILTER の結果）</t>
  </si>
  <si>
    <t>【COUNTA関数】</t>
  </si>
  <si>
    <t>=COUNTA(value1, [value2]…)</t>
    <phoneticPr fontId="2"/>
  </si>
  <si>
    <t>value（値） ：FILTER の抽出結果（スピル範囲）をそのまま数える</t>
  </si>
  <si>
    <t>誤差率の範囲別仕分けを自動化する。FILTER×TEXTJOINで作る実務分布表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</si>
</sst>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sz val="14"/>
      <color rgb="FFFF0000"/>
      <name val="Segoe UI Emoji"/>
      <family val="2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176" fontId="3" fillId="2" borderId="1" xfId="0" applyNumberFormat="1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0" xfId="0" applyFont="1">
      <alignment vertical="center"/>
    </xf>
    <xf numFmtId="0" fontId="3" fillId="0" borderId="0" xfId="0" quotePrefix="1" applyFont="1" applyAlignment="1">
      <alignment horizontal="left" vertical="center" inden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109F7E73-7490-4215-95EE-4C76163443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A26A-1B14-4080-AB0A-E2B25C809464}">
  <sheetPr>
    <tabColor theme="1"/>
  </sheetPr>
  <dimension ref="A1:G72"/>
  <sheetViews>
    <sheetView showGridLines="0" tabSelected="1" zoomScale="98" zoomScaleNormal="98" workbookViewId="0">
      <selection activeCell="E3" sqref="E3"/>
    </sheetView>
  </sheetViews>
  <sheetFormatPr defaultRowHeight="19" x14ac:dyDescent="0.55000000000000004"/>
  <cols>
    <col min="1" max="6" width="14.58203125" style="2" customWidth="1"/>
    <col min="7" max="7" width="59.9140625" style="2" customWidth="1"/>
    <col min="8" max="13" width="14.58203125" style="2" customWidth="1"/>
    <col min="14" max="16384" width="8.6640625" style="2"/>
  </cols>
  <sheetData>
    <row r="1" spans="1:7" ht="28.5" x14ac:dyDescent="0.55000000000000004">
      <c r="A1" s="1" t="s">
        <v>70</v>
      </c>
    </row>
    <row r="2" spans="1:7" x14ac:dyDescent="0.55000000000000004">
      <c r="A2" s="3" t="s">
        <v>0</v>
      </c>
    </row>
    <row r="3" spans="1:7" x14ac:dyDescent="0.55000000000000004">
      <c r="A3" s="3" t="s">
        <v>1</v>
      </c>
    </row>
    <row r="4" spans="1:7" x14ac:dyDescent="0.55000000000000004">
      <c r="A4" s="3" t="s">
        <v>2</v>
      </c>
    </row>
    <row r="5" spans="1:7" x14ac:dyDescent="0.55000000000000004">
      <c r="A5" s="3" t="s">
        <v>3</v>
      </c>
    </row>
    <row r="6" spans="1:7" ht="28.5" x14ac:dyDescent="0.55000000000000004">
      <c r="A6" s="1" t="s">
        <v>4</v>
      </c>
    </row>
    <row r="7" spans="1:7" x14ac:dyDescent="0.55000000000000004">
      <c r="A7" s="2" t="s">
        <v>5</v>
      </c>
    </row>
    <row r="9" spans="1:7" x14ac:dyDescent="0.55000000000000004">
      <c r="A9" s="4" t="s">
        <v>6</v>
      </c>
      <c r="B9" s="2" t="s">
        <v>7</v>
      </c>
    </row>
    <row r="10" spans="1:7" x14ac:dyDescent="0.55000000000000004">
      <c r="A10" s="4"/>
      <c r="B10" s="2" t="s">
        <v>8</v>
      </c>
    </row>
    <row r="11" spans="1:7" x14ac:dyDescent="0.55000000000000004">
      <c r="A11" s="4"/>
      <c r="B11" s="2" t="s">
        <v>9</v>
      </c>
    </row>
    <row r="13" spans="1:7" x14ac:dyDescent="0.55000000000000004">
      <c r="A13" s="2" t="s">
        <v>10</v>
      </c>
      <c r="E13" s="2" t="s">
        <v>11</v>
      </c>
    </row>
    <row r="14" spans="1:7" x14ac:dyDescent="0.55000000000000004">
      <c r="A14" s="5" t="s">
        <v>12</v>
      </c>
      <c r="B14" s="5" t="s">
        <v>13</v>
      </c>
      <c r="E14" s="5" t="s">
        <v>14</v>
      </c>
      <c r="F14" s="5" t="s">
        <v>15</v>
      </c>
      <c r="G14" s="5" t="s">
        <v>16</v>
      </c>
    </row>
    <row r="15" spans="1:7" x14ac:dyDescent="0.55000000000000004">
      <c r="A15" s="5" t="s">
        <v>17</v>
      </c>
      <c r="B15" s="6">
        <v>2</v>
      </c>
      <c r="E15" s="7" t="s">
        <v>18</v>
      </c>
      <c r="F15" s="8" cm="1">
        <f t="array" ref="F15">COUNTA(_xlfn._xlws.FILTER(A15:A34,(B15:B34&gt;=-15)*(B15:B34&lt;-10)))</f>
        <v>1</v>
      </c>
      <c r="G15" s="9" t="str" cm="1">
        <f t="array" ref="G15">_xlfn.TEXTJOIN(",",TRUE,_xlfn._xlws.FILTER(A15:A34,(B15:B34&gt;=-15)*(B15:B34&lt;-10)))</f>
        <v>伏見店</v>
      </c>
    </row>
    <row r="16" spans="1:7" x14ac:dyDescent="0.55000000000000004">
      <c r="A16" s="5" t="s">
        <v>19</v>
      </c>
      <c r="B16" s="6">
        <v>10</v>
      </c>
      <c r="E16" s="7" t="s">
        <v>20</v>
      </c>
      <c r="F16" s="10" cm="1">
        <f t="array" ref="F16">COUNTA(_xlfn._xlws.FILTER(A15:A34,(B15:B34&gt;=-10)*(B15:B34&lt;-5)))</f>
        <v>2</v>
      </c>
      <c r="G16" s="9" t="str" cm="1">
        <f t="array" ref="G16">_xlfn.TEXTJOIN(",",TRUE,_xlfn._xlws.FILTER(A15:A34,(B15:B34&gt;=-10)*(B15:B34&lt;-5)))</f>
        <v>平安通店,御器所店</v>
      </c>
    </row>
    <row r="17" spans="1:7" x14ac:dyDescent="0.55000000000000004">
      <c r="A17" s="5" t="s">
        <v>21</v>
      </c>
      <c r="B17" s="6">
        <v>-2</v>
      </c>
      <c r="E17" s="7" t="s">
        <v>22</v>
      </c>
      <c r="F17" s="10" cm="1">
        <f t="array" ref="F17">COUNTA(_xlfn._xlws.FILTER(A15:A34,(B15:B34&gt;=-5)*(B15:B34&lt;0)))</f>
        <v>2</v>
      </c>
      <c r="G17" s="9" t="str" cm="1">
        <f t="array" ref="G17">_xlfn.TEXTJOIN(",",TRUE,_xlfn._xlws.FILTER(A15:A34,(B15:B34&gt;=-5)*(B15:B34&lt;0)))</f>
        <v>金山店,今池店</v>
      </c>
    </row>
    <row r="18" spans="1:7" x14ac:dyDescent="0.55000000000000004">
      <c r="A18" s="5" t="s">
        <v>23</v>
      </c>
      <c r="B18" s="6">
        <v>9</v>
      </c>
      <c r="E18" s="5" t="s">
        <v>24</v>
      </c>
      <c r="F18" s="10" cm="1">
        <f t="array" ref="F18">COUNTA(_xlfn._xlws.FILTER(A15:A34,(B15:B34&gt;=0)*(B15:B34&lt;5)))</f>
        <v>7</v>
      </c>
      <c r="G18" s="9" t="str" cm="1">
        <f t="array" ref="G18">_xlfn.TEXTJOIN(",",TRUE,_xlfn._xlws.FILTER(A15:A34,(B15:B34&gt;=0)*(B15:B34&lt;5)))</f>
        <v>栄店,星ヶ丘店,新瑞橋店,覚王山店,丸の内店,黒川店,瑞穂運動場店</v>
      </c>
    </row>
    <row r="19" spans="1:7" x14ac:dyDescent="0.55000000000000004">
      <c r="A19" s="5" t="s">
        <v>25</v>
      </c>
      <c r="B19" s="6">
        <v>-1</v>
      </c>
      <c r="E19" s="5" t="s">
        <v>26</v>
      </c>
      <c r="F19" s="10" cm="1">
        <f t="array" ref="F19">COUNTA(_xlfn._xlws.FILTER(A15:A34,(B15:B34&gt;=5)*(B15:B34&lt;10)))</f>
        <v>5</v>
      </c>
      <c r="G19" s="9" t="str" cm="1">
        <f t="array" ref="G19">_xlfn.TEXTJOIN(",",TRUE,_xlfn._xlws.FILTER(A15:A34,(B15:B34&gt;=5)*(B15:B34&lt;10)))</f>
        <v>大須店,八事店,本山店,上前津店,桜山店</v>
      </c>
    </row>
    <row r="20" spans="1:7" x14ac:dyDescent="0.55000000000000004">
      <c r="A20" s="5" t="s">
        <v>27</v>
      </c>
      <c r="B20" s="6">
        <v>8</v>
      </c>
      <c r="E20" s="5" t="s">
        <v>28</v>
      </c>
      <c r="F20" s="10" cm="1">
        <f t="array" ref="F20">COUNTA(_xlfn._xlws.FILTER(A15:A34,(B15:B34&gt;=10)*(B15:B34&lt;=15)))</f>
        <v>3</v>
      </c>
      <c r="G20" s="9" t="str" cm="1">
        <f t="array" ref="G20">_xlfn.TEXTJOIN(",",TRUE,_xlfn._xlws.FILTER(A15:A34,(B15:B34&gt;=10)*(B15:B34&lt;=15)))</f>
        <v>名駅店,池下店,矢場町店</v>
      </c>
    </row>
    <row r="21" spans="1:7" x14ac:dyDescent="0.55000000000000004">
      <c r="A21" s="5" t="s">
        <v>29</v>
      </c>
      <c r="B21" s="6">
        <v>7</v>
      </c>
    </row>
    <row r="22" spans="1:7" x14ac:dyDescent="0.55000000000000004">
      <c r="A22" s="5" t="s">
        <v>30</v>
      </c>
      <c r="B22" s="6">
        <v>4</v>
      </c>
    </row>
    <row r="23" spans="1:7" x14ac:dyDescent="0.55000000000000004">
      <c r="A23" s="5" t="s">
        <v>31</v>
      </c>
      <c r="B23" s="6">
        <v>8</v>
      </c>
    </row>
    <row r="24" spans="1:7" x14ac:dyDescent="0.55000000000000004">
      <c r="A24" s="5" t="s">
        <v>32</v>
      </c>
      <c r="B24" s="6">
        <v>2</v>
      </c>
    </row>
    <row r="25" spans="1:7" x14ac:dyDescent="0.55000000000000004">
      <c r="A25" s="5" t="s">
        <v>33</v>
      </c>
      <c r="B25" s="6">
        <v>12</v>
      </c>
    </row>
    <row r="26" spans="1:7" x14ac:dyDescent="0.55000000000000004">
      <c r="A26" s="5" t="s">
        <v>34</v>
      </c>
      <c r="B26" s="6">
        <v>4</v>
      </c>
    </row>
    <row r="27" spans="1:7" x14ac:dyDescent="0.55000000000000004">
      <c r="A27" s="5" t="s">
        <v>35</v>
      </c>
      <c r="B27" s="6">
        <v>15</v>
      </c>
    </row>
    <row r="28" spans="1:7" x14ac:dyDescent="0.55000000000000004">
      <c r="A28" s="5" t="s">
        <v>36</v>
      </c>
      <c r="B28" s="6">
        <v>-12</v>
      </c>
    </row>
    <row r="29" spans="1:7" x14ac:dyDescent="0.55000000000000004">
      <c r="A29" s="5" t="s">
        <v>37</v>
      </c>
      <c r="B29" s="6">
        <v>3</v>
      </c>
    </row>
    <row r="30" spans="1:7" x14ac:dyDescent="0.55000000000000004">
      <c r="A30" s="5" t="s">
        <v>38</v>
      </c>
      <c r="B30" s="6">
        <v>4</v>
      </c>
    </row>
    <row r="31" spans="1:7" x14ac:dyDescent="0.55000000000000004">
      <c r="A31" s="5" t="s">
        <v>39</v>
      </c>
      <c r="B31" s="6">
        <v>-9</v>
      </c>
    </row>
    <row r="32" spans="1:7" x14ac:dyDescent="0.55000000000000004">
      <c r="A32" s="5" t="s">
        <v>40</v>
      </c>
      <c r="B32" s="6">
        <v>-6</v>
      </c>
    </row>
    <row r="33" spans="1:2" x14ac:dyDescent="0.55000000000000004">
      <c r="A33" s="5" t="s">
        <v>41</v>
      </c>
      <c r="B33" s="6">
        <v>9</v>
      </c>
    </row>
    <row r="34" spans="1:2" x14ac:dyDescent="0.55000000000000004">
      <c r="A34" s="5" t="s">
        <v>42</v>
      </c>
      <c r="B34" s="6">
        <v>1</v>
      </c>
    </row>
    <row r="36" spans="1:2" ht="22.5" x14ac:dyDescent="0.55000000000000004">
      <c r="A36" s="11" t="s">
        <v>43</v>
      </c>
    </row>
    <row r="37" spans="1:2" x14ac:dyDescent="0.55000000000000004">
      <c r="A37" s="12" t="s">
        <v>44</v>
      </c>
    </row>
    <row r="38" spans="1:2" x14ac:dyDescent="0.55000000000000004">
      <c r="A38" s="12" t="s">
        <v>45</v>
      </c>
    </row>
    <row r="39" spans="1:2" x14ac:dyDescent="0.55000000000000004">
      <c r="A39" s="12" t="s">
        <v>46</v>
      </c>
    </row>
    <row r="40" spans="1:2" x14ac:dyDescent="0.55000000000000004">
      <c r="A40" s="12" t="s">
        <v>47</v>
      </c>
    </row>
    <row r="41" spans="1:2" x14ac:dyDescent="0.55000000000000004">
      <c r="A41" s="12" t="s">
        <v>48</v>
      </c>
    </row>
    <row r="43" spans="1:2" ht="22.5" x14ac:dyDescent="0.55000000000000004">
      <c r="A43" s="11" t="s">
        <v>49</v>
      </c>
    </row>
    <row r="44" spans="1:2" x14ac:dyDescent="0.55000000000000004">
      <c r="A44" s="12" t="s">
        <v>50</v>
      </c>
    </row>
    <row r="45" spans="1:2" x14ac:dyDescent="0.55000000000000004">
      <c r="A45" s="12" t="s">
        <v>51</v>
      </c>
    </row>
    <row r="46" spans="1:2" x14ac:dyDescent="0.55000000000000004">
      <c r="A46" s="12" t="s">
        <v>52</v>
      </c>
    </row>
    <row r="47" spans="1:2" x14ac:dyDescent="0.55000000000000004">
      <c r="A47" s="12" t="s">
        <v>53</v>
      </c>
    </row>
    <row r="48" spans="1:2" x14ac:dyDescent="0.55000000000000004">
      <c r="A48" s="12" t="s">
        <v>54</v>
      </c>
    </row>
    <row r="51" spans="1:1" ht="25.5" x14ac:dyDescent="0.55000000000000004">
      <c r="A51" s="13" t="s">
        <v>55</v>
      </c>
    </row>
    <row r="52" spans="1:1" ht="25.5" x14ac:dyDescent="0.55000000000000004">
      <c r="A52" s="13"/>
    </row>
    <row r="53" spans="1:1" x14ac:dyDescent="0.55000000000000004">
      <c r="A53" s="2" t="s">
        <v>56</v>
      </c>
    </row>
    <row r="54" spans="1:1" x14ac:dyDescent="0.55000000000000004">
      <c r="A54" s="12" t="s">
        <v>57</v>
      </c>
    </row>
    <row r="55" spans="1:1" x14ac:dyDescent="0.55000000000000004">
      <c r="A55" s="3" t="s">
        <v>58</v>
      </c>
    </row>
    <row r="56" spans="1:1" x14ac:dyDescent="0.55000000000000004">
      <c r="A56" s="3" t="s">
        <v>59</v>
      </c>
    </row>
    <row r="57" spans="1:1" x14ac:dyDescent="0.55000000000000004">
      <c r="A57" s="3" t="s">
        <v>60</v>
      </c>
    </row>
    <row r="59" spans="1:1" x14ac:dyDescent="0.55000000000000004">
      <c r="A59" s="2" t="s">
        <v>61</v>
      </c>
    </row>
    <row r="61" spans="1:1" x14ac:dyDescent="0.55000000000000004">
      <c r="A61" s="2" t="s">
        <v>62</v>
      </c>
    </row>
    <row r="62" spans="1:1" x14ac:dyDescent="0.55000000000000004">
      <c r="A62" s="14" t="s">
        <v>63</v>
      </c>
    </row>
    <row r="63" spans="1:1" x14ac:dyDescent="0.55000000000000004">
      <c r="A63" s="3" t="s">
        <v>64</v>
      </c>
    </row>
    <row r="64" spans="1:1" x14ac:dyDescent="0.55000000000000004">
      <c r="A64" s="3" t="s">
        <v>65</v>
      </c>
    </row>
    <row r="65" spans="1:1" x14ac:dyDescent="0.55000000000000004">
      <c r="A65" s="3" t="s">
        <v>66</v>
      </c>
    </row>
    <row r="67" spans="1:1" x14ac:dyDescent="0.55000000000000004">
      <c r="A67" s="2" t="s">
        <v>61</v>
      </c>
    </row>
    <row r="69" spans="1:1" x14ac:dyDescent="0.55000000000000004">
      <c r="A69" s="2" t="s">
        <v>67</v>
      </c>
    </row>
    <row r="70" spans="1:1" x14ac:dyDescent="0.55000000000000004">
      <c r="A70" s="14" t="s">
        <v>68</v>
      </c>
    </row>
    <row r="71" spans="1:1" x14ac:dyDescent="0.55000000000000004">
      <c r="A71" s="3" t="s">
        <v>69</v>
      </c>
    </row>
    <row r="72" spans="1:1" x14ac:dyDescent="0.55000000000000004">
      <c r="A72" s="2" t="s">
        <v>5</v>
      </c>
    </row>
  </sheetData>
  <phoneticPr fontId="2"/>
  <conditionalFormatting sqref="F15:F2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{3C162A60-2D25-4D81-AFE4-7A128EA1332A}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162A60-2D25-4D81-AFE4-7A128EA133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F15:F20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誤差率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始 中村</dc:creator>
  <cp:lastModifiedBy>始 中村</cp:lastModifiedBy>
  <dcterms:created xsi:type="dcterms:W3CDTF">2026-06-15T01:37:32Z</dcterms:created>
  <dcterms:modified xsi:type="dcterms:W3CDTF">2026-06-15T01:38:49Z</dcterms:modified>
</cp:coreProperties>
</file>