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DD9F58A4-8B27-4338-8FCD-71881050BFD5}" xr6:coauthVersionLast="47" xr6:coauthVersionMax="47" xr10:uidLastSave="{00000000-0000-0000-0000-000000000000}"/>
  <bookViews>
    <workbookView xWindow="-110" yWindow="-110" windowWidth="19420" windowHeight="10300" xr2:uid="{2A4971D9-1130-4C6F-A715-5AB55A1415EE}"/>
  </bookViews>
  <sheets>
    <sheet name="⑯SORT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99" i="1" l="1" a="1"/>
  <c r="G197" i="1"/>
  <c r="F178" i="1" a="1"/>
  <c r="G176" i="1"/>
  <c r="F158" i="1" a="1"/>
  <c r="G156" i="1"/>
  <c r="F134" i="1" a="1"/>
  <c r="G132" i="1"/>
  <c r="F114" i="1" a="1"/>
  <c r="G112" i="1"/>
  <c r="F94" i="1" a="1"/>
  <c r="G92" i="1"/>
  <c r="F76" i="1" a="1"/>
  <c r="G74" i="1"/>
  <c r="F57" i="1" a="1"/>
  <c r="G55" i="1"/>
  <c r="F38" i="1" a="1"/>
  <c r="G36" i="1"/>
  <c r="F13" i="1" a="1"/>
  <c r="G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3" authorId="0" shapeId="0" xr:uid="{92B950B1-3333-4DBE-A2B4-9ED8868A11AA}">
      <text>
        <r>
          <rPr>
            <sz val="24"/>
            <color indexed="81"/>
            <rFont val="MS P ゴシック"/>
            <family val="3"/>
            <charset val="128"/>
          </rPr>
          <t>=SORT(A13:D17,4,1)</t>
        </r>
      </text>
    </comment>
    <comment ref="F38" authorId="0" shapeId="0" xr:uid="{93FAB4C8-D992-4C0A-A305-49FCEFF0C328}">
      <text>
        <r>
          <rPr>
            <sz val="24"/>
            <color indexed="81"/>
            <rFont val="MS P ゴシック"/>
            <family val="3"/>
            <charset val="128"/>
          </rPr>
          <t>=SORT(A38:D42,4,1)</t>
        </r>
      </text>
    </comment>
    <comment ref="F57" authorId="0" shapeId="0" xr:uid="{6896C634-CE06-46A5-8CE3-BB0EE42B9110}">
      <text>
        <r>
          <rPr>
            <sz val="24"/>
            <color indexed="81"/>
            <rFont val="MS P ゴシック"/>
            <family val="3"/>
            <charset val="128"/>
          </rPr>
          <t>=SORT(A57:D61,{4,3},{-1,1})</t>
        </r>
      </text>
    </comment>
    <comment ref="F76" authorId="0" shapeId="0" xr:uid="{B1978D72-8970-4E6F-A427-B5372D4A1403}">
      <text>
        <r>
          <rPr>
            <sz val="24"/>
            <color indexed="81"/>
            <rFont val="MS P ゴシック"/>
            <family val="3"/>
            <charset val="128"/>
          </rPr>
          <t>=TAKE(SORT(A76:D80,4,-1),3)</t>
        </r>
      </text>
    </comment>
    <comment ref="F94" authorId="0" shapeId="0" xr:uid="{04E82CC6-51F0-46F5-AD5A-258E62FDA346}">
      <text>
        <r>
          <rPr>
            <sz val="24"/>
            <color indexed="81"/>
            <rFont val="MS P ゴシック"/>
            <family val="3"/>
            <charset val="128"/>
          </rPr>
          <t>=CHOOSEROWS(SORT(A94:D98,4,-1),1,5)</t>
        </r>
      </text>
    </comment>
    <comment ref="F114" authorId="0" shapeId="0" xr:uid="{B9CE4330-5D2F-474A-A3B3-9A964F8FE8D3}">
      <text>
        <r>
          <rPr>
            <sz val="24"/>
            <color indexed="81"/>
            <rFont val="MS P ゴシック"/>
            <family val="3"/>
            <charset val="128"/>
          </rPr>
          <t>=DROP(DROP(SORT(A114:D118,4,-1),-1),1)</t>
        </r>
      </text>
    </comment>
    <comment ref="F134" authorId="0" shapeId="0" xr:uid="{ADD7460D-9051-4227-8713-AE508B98ABBE}">
      <text>
        <r>
          <rPr>
            <sz val="24"/>
            <color indexed="81"/>
            <rFont val="MS P ゴシック"/>
            <family val="3"/>
            <charset val="128"/>
          </rPr>
          <t>=VSTACK(TAKE(SORT(A134:D138,4,-1),1),TAKE(SORT(A134:D138,4,-1),-1))</t>
        </r>
      </text>
    </comment>
    <comment ref="F158" authorId="0" shapeId="0" xr:uid="{020FFC21-B5D2-4FE7-8184-BC33324DAB1F}">
      <text>
        <r>
          <rPr>
            <sz val="24"/>
            <color indexed="81"/>
            <rFont val="MS P ゴシック"/>
            <family val="3"/>
            <charset val="128"/>
          </rPr>
          <t>=CHOOSECOLS(SORT(A158:D162,{4,3},{-1,1}),1,3,4)</t>
        </r>
      </text>
    </comment>
    <comment ref="F178" authorId="0" shapeId="0" xr:uid="{585B08A8-EB07-4B08-8068-131F644594AF}">
      <text>
        <r>
          <rPr>
            <sz val="24"/>
            <color indexed="81"/>
            <rFont val="MS P ゴシック"/>
            <family val="3"/>
            <charset val="128"/>
          </rPr>
          <t>=SORT(A178:D182,{4,3,2},{-1,1,1})</t>
        </r>
      </text>
    </comment>
    <comment ref="F199" authorId="0" shapeId="0" xr:uid="{1749FBB1-CAA8-44FC-96AB-892FDAA4F8B6}">
      <text>
        <r>
          <rPr>
            <sz val="24"/>
            <color indexed="81"/>
            <rFont val="MS P ゴシック"/>
            <family val="3"/>
            <charset val="128"/>
          </rPr>
          <t>=SORT(FILTER(A199:D203,D199:D203&gt;=1000),4,-1)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<sst xmlns="http://schemas.openxmlformats.org/spreadsheetml/2006/main" count="360" uniqueCount="160">
  <si>
    <t>SORT関数_講習</t>
    <rPh sb="7" eb="9">
      <t>コウシュウ</t>
    </rPh>
    <phoneticPr fontId="2"/>
  </si>
  <si>
    <r>
      <rPr>
        <sz val="12"/>
        <color rgb="FFFF0000"/>
        <rFont val="Segoe UI Emoji"/>
        <family val="3"/>
      </rPr>
      <t>✏️</t>
    </r>
    <r>
      <rPr>
        <sz val="12"/>
        <color theme="1"/>
        <rFont val="メイリオ"/>
        <family val="2"/>
        <charset val="128"/>
      </rPr>
      <t xml:space="preserve"> 1.講習では黄色のセルに数式が入っています。</t>
    </r>
    <phoneticPr fontId="2"/>
  </si>
  <si>
    <t>この講習では、表データを目的に応じて並べ替える操作を体系的に扱います。</t>
  </si>
  <si>
    <t>売上や日付など、指定した列を基準に行を昇順・降順へ整列できます。</t>
  </si>
  <si>
    <t>SORT 関数は、行の再配置を自動化し、表の構造を分析しやすい形へ変換します。</t>
  </si>
  <si>
    <t>並べ替え後は、確認すべき行が明確になり、比較や抽出が効率化されます。</t>
  </si>
  <si>
    <t>本講習を通じて、データを安定的に整理するための基本操作を習得します。</t>
  </si>
  <si>
    <t>_________________________________________________________________________________________________________________</t>
    <phoneticPr fontId="2"/>
  </si>
  <si>
    <t>講習1</t>
    <rPh sb="0" eb="2">
      <t>コウシュウ</t>
    </rPh>
    <phoneticPr fontId="2"/>
  </si>
  <si>
    <t>次の表を、売上が小さい順（昇順）に並べ替えなさい。</t>
    <rPh sb="0" eb="1">
      <t>ツギ</t>
    </rPh>
    <rPh sb="2" eb="3">
      <t>ヒョウ</t>
    </rPh>
    <phoneticPr fontId="2"/>
  </si>
  <si>
    <t>講習_回答1</t>
  </si>
  <si>
    <t>日付</t>
  </si>
  <si>
    <t>商品</t>
  </si>
  <si>
    <t>担当者</t>
  </si>
  <si>
    <t>売上</t>
  </si>
  <si>
    <t>りんご</t>
  </si>
  <si>
    <t>佐藤</t>
  </si>
  <si>
    <t>みかん</t>
  </si>
  <si>
    <t>田中</t>
  </si>
  <si>
    <t>バナナ</t>
  </si>
  <si>
    <t>鈴木</t>
  </si>
  <si>
    <r>
      <rPr>
        <sz val="12"/>
        <color rgb="FFFF0000"/>
        <rFont val="Segoe UI Emoji"/>
        <family val="2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</si>
  <si>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・SORTは並べ替えの関数</t>
  </si>
  <si>
    <t>指定した列を基準にデータを並べ替える</t>
  </si>
  <si>
    <t>・sort_index（列番号）</t>
  </si>
  <si>
    <t>基準となる列番号を左から数えて指定する（例：売上＝4）</t>
  </si>
  <si>
    <t>・sort_order（並び順）</t>
  </si>
  <si>
    <t>昇順＝1、降順＝-1 を指定する</t>
  </si>
  <si>
    <t>・スピルで自動展開</t>
  </si>
  <si>
    <t>並べ替え結果が自動で下方向に広がる</t>
  </si>
  <si>
    <t>・元データはそのまま</t>
  </si>
  <si>
    <t>並べ替え結果だけを別セルに表示できる</t>
  </si>
  <si>
    <r>
      <rPr>
        <sz val="12"/>
        <color rgb="FFFF0000"/>
        <rFont val="Segoe UI Emoji"/>
        <family val="2"/>
      </rPr>
      <t>📘</t>
    </r>
    <r>
      <rPr>
        <sz val="12"/>
        <color theme="1"/>
        <rFont val="メイリオ"/>
        <family val="3"/>
        <charset val="128"/>
      </rPr>
      <t xml:space="preserve"> 関数の引数一覧</t>
    </r>
    <phoneticPr fontId="2"/>
  </si>
  <si>
    <t>・array（範囲）</t>
  </si>
  <si>
    <t>並べ替えたい元の表全体</t>
  </si>
  <si>
    <t>どの列を基準に並べ替えるか（左から数える）</t>
  </si>
  <si>
    <t>昇順＝1、降順＝-1</t>
  </si>
  <si>
    <t>・by_col（列方向で並べ替えるか）</t>
  </si>
  <si>
    <t>通常はFALSE（行方向で並べ替える）</t>
  </si>
  <si>
    <t>講習2</t>
    <rPh sb="0" eb="2">
      <t>コウシュウ</t>
    </rPh>
    <phoneticPr fontId="2"/>
  </si>
  <si>
    <t>空白セルとエラー値（#N/A）を含む元データを、売上（昇順）に並べ替えなさい。</t>
  </si>
  <si>
    <t>講習_回答2</t>
    <phoneticPr fontId="2"/>
  </si>
  <si>
    <t>4月1日</t>
  </si>
  <si>
    <t/>
  </si>
  <si>
    <t>4月2日</t>
  </si>
  <si>
    <t>#N/A</t>
  </si>
  <si>
    <t>山田</t>
  </si>
  <si>
    <t>4月3日</t>
  </si>
  <si>
    <t>・SORT は昇順ソートで「数値 → 空白 → エラー値（#N/A）」の順に並ぶ</t>
  </si>
  <si>
    <t>・空白セルは数値より後ろ、エラー値より前に配置される</t>
  </si>
  <si>
    <t>・エラー値（#N/A）は昇順では最後に並ぶ</t>
  </si>
  <si>
    <t>・売上列が混在していても SORT は並べ替えを実行できる</t>
  </si>
  <si>
    <t>・実務データでは空白やエラーが頻出するため、この挙動の理解が重要</t>
  </si>
  <si>
    <t>講習3</t>
    <phoneticPr fontId="2"/>
  </si>
  <si>
    <t>元のデータを、評価点を降順 → 勤続年数を昇順 に並べ替えなさい。</t>
  </si>
  <si>
    <t>元データ</t>
  </si>
  <si>
    <t>講習_回答3</t>
    <phoneticPr fontId="2"/>
  </si>
  <si>
    <t>社員名</t>
  </si>
  <si>
    <t>部署</t>
  </si>
  <si>
    <t>勤続年数</t>
  </si>
  <si>
    <t>評価点</t>
  </si>
  <si>
    <t>営業</t>
  </si>
  <si>
    <t>開発</t>
  </si>
  <si>
    <t>総務</t>
  </si>
  <si>
    <t>高橋</t>
  </si>
  <si>
    <t>複数の列を基準にして並べ替えることができる</t>
  </si>
  <si>
    <t>並べ替えの優先順位を {評価点列, 勤続年数列} のように配列で指定する</t>
  </si>
  <si>
    <t>評価点は降順（-1）、勤続年数は昇順（1）</t>
  </si>
  <si>
    <t>・複合ソートの考え方</t>
  </si>
  <si>
    <t>まず評価点で並べ替え、同じ評価点の中で勤続年数を昇順に整える</t>
  </si>
  <si>
    <t>・重複データが重要</t>
  </si>
  <si>
    <t>複合ソートの効果を体感するには同じ評価点の行が必要</t>
  </si>
  <si>
    <t>結果だけを別セルに安全に表示できる</t>
  </si>
  <si>
    <t>講習4</t>
    <rPh sb="0" eb="2">
      <t>コウシュウ</t>
    </rPh>
    <phoneticPr fontId="2"/>
  </si>
  <si>
    <t>元データを、売上（降順）に並びかえて、上位３位までを求めなさい</t>
    <rPh sb="0" eb="1">
      <t>モト</t>
    </rPh>
    <rPh sb="6" eb="8">
      <t>ウリアゲ</t>
    </rPh>
    <rPh sb="9" eb="11">
      <t>コウジュン</t>
    </rPh>
    <rPh sb="13" eb="14">
      <t>ナラ</t>
    </rPh>
    <rPh sb="19" eb="21">
      <t>ジョウイ</t>
    </rPh>
    <rPh sb="22" eb="23">
      <t>イ</t>
    </rPh>
    <rPh sb="26" eb="27">
      <t>モト</t>
    </rPh>
    <phoneticPr fontId="2"/>
  </si>
  <si>
    <t>講習_回答4</t>
    <phoneticPr fontId="2"/>
  </si>
  <si>
    <t>・SORTで並べ替える</t>
  </si>
  <si>
    <t>売上列を基準に降順（-1）で並べ替える</t>
  </si>
  <si>
    <t>売上列は4列目なので 4 を指定する</t>
  </si>
  <si>
    <t>降順＝-1 を指定して大きい順に並べる</t>
  </si>
  <si>
    <t>・TAKEで上位を抽出</t>
  </si>
  <si>
    <t>並べ替え後の表から上位3行だけを取り出す</t>
  </si>
  <si>
    <t>・関数の組み合わせ</t>
  </si>
  <si>
    <t>SORT と TAKE を組み合わせると上位N件が簡単に求められる</t>
  </si>
  <si>
    <t>抽出結果だけを別セルに安全に表示できる</t>
  </si>
  <si>
    <t>講習5</t>
    <rPh sb="0" eb="2">
      <t>コウシュウ</t>
    </rPh>
    <phoneticPr fontId="2"/>
  </si>
  <si>
    <t>元データを、売上（降順）に並びかえて、売上1位と最下位を抜き出しなさい</t>
    <rPh sb="0" eb="1">
      <t>モト</t>
    </rPh>
    <rPh sb="6" eb="8">
      <t>ウリアゲ</t>
    </rPh>
    <rPh sb="9" eb="11">
      <t>コウジュン</t>
    </rPh>
    <rPh sb="13" eb="14">
      <t>ナラ</t>
    </rPh>
    <rPh sb="19" eb="21">
      <t>ウリアゲ</t>
    </rPh>
    <rPh sb="22" eb="23">
      <t>イ</t>
    </rPh>
    <rPh sb="24" eb="27">
      <t>サイカイ</t>
    </rPh>
    <rPh sb="28" eb="29">
      <t>ヌ</t>
    </rPh>
    <rPh sb="30" eb="31">
      <t>ダ</t>
    </rPh>
    <phoneticPr fontId="2"/>
  </si>
  <si>
    <t>(1位と最下位の抜き出しは、CHOOSEROWSをつかう）</t>
    <rPh sb="2" eb="3">
      <t>イ</t>
    </rPh>
    <rPh sb="4" eb="7">
      <t>サイカイ</t>
    </rPh>
    <rPh sb="8" eb="9">
      <t>ヌ</t>
    </rPh>
    <rPh sb="10" eb="11">
      <t>ダ</t>
    </rPh>
    <phoneticPr fontId="2"/>
  </si>
  <si>
    <t>講習_回答5</t>
    <phoneticPr fontId="2"/>
  </si>
  <si>
    <t>・1位の取り出し方</t>
  </si>
  <si>
    <t>並べ替え後の表の先頭1行を TAKE で取り出す</t>
  </si>
  <si>
    <t>・最下位の取り出し方</t>
  </si>
  <si>
    <t>並べ替え後の表の最後の1行を TAKE の負の値で取り出す</t>
  </si>
  <si>
    <t>SORT と TAKE を組み合わせると順位データが簡単に抽出できる</t>
  </si>
  <si>
    <t>講習6</t>
    <rPh sb="0" eb="2">
      <t>コウシュウ</t>
    </rPh>
    <phoneticPr fontId="2"/>
  </si>
  <si>
    <t>元データを、売上（降順）に並びかえて、</t>
    <rPh sb="0" eb="1">
      <t>モト</t>
    </rPh>
    <rPh sb="6" eb="8">
      <t>ウリアゲ</t>
    </rPh>
    <rPh sb="9" eb="11">
      <t>コウジュン</t>
    </rPh>
    <rPh sb="13" eb="14">
      <t>ナラ</t>
    </rPh>
    <phoneticPr fontId="2"/>
  </si>
  <si>
    <t>1位と最下位の売上を外れ値として取り除きなさい</t>
    <rPh sb="1" eb="2">
      <t>イ</t>
    </rPh>
    <rPh sb="3" eb="6">
      <t>サイカイ</t>
    </rPh>
    <rPh sb="7" eb="9">
      <t>ウリアゲ</t>
    </rPh>
    <rPh sb="10" eb="11">
      <t>ハズ</t>
    </rPh>
    <rPh sb="12" eb="13">
      <t>チ</t>
    </rPh>
    <rPh sb="16" eb="17">
      <t>ト</t>
    </rPh>
    <rPh sb="18" eb="19">
      <t>ノゾ</t>
    </rPh>
    <phoneticPr fontId="2"/>
  </si>
  <si>
    <t>講習_回答６</t>
    <phoneticPr fontId="2"/>
  </si>
  <si>
    <t>・SORT で売上列（4列目）を降順に並べ替える</t>
  </si>
  <si>
    <t>・DROP(…, -1) で並べ替え後の「最下位1行」を除去する</t>
  </si>
  <si>
    <t>・DROP(…, 1) で並べ替え後の「先頭1行（1位）」を除去する</t>
  </si>
  <si>
    <t>・DROP を2回使うことで、1位と最下位の両方を取り除ける</t>
  </si>
  <si>
    <t>・行数が変動しても、DROP の負の指定により最下位を安全に除去できる</t>
  </si>
  <si>
    <t>・外れ値除去は「並べ替え → 上端と下端を除去」の組み合わせで実務的に安定する</t>
  </si>
  <si>
    <t>(1位と最下位の抜き出しは、TAKEをつかう）</t>
    <rPh sb="2" eb="3">
      <t>イ</t>
    </rPh>
    <rPh sb="4" eb="7">
      <t>サイカイ</t>
    </rPh>
    <rPh sb="8" eb="9">
      <t>ヌ</t>
    </rPh>
    <rPh sb="10" eb="11">
      <t>ダ</t>
    </rPh>
    <phoneticPr fontId="2"/>
  </si>
  <si>
    <t>講習_回答6</t>
    <phoneticPr fontId="2"/>
  </si>
  <si>
    <t>・SORTで売上を降順に並べ替える　売上列（4列目）を基準に大きい順へ整える</t>
  </si>
  <si>
    <t>・sort_index（列番号）　　　　　売上列は4列目なので 4 を指定する</t>
  </si>
  <si>
    <t>・sort_order（並び順）　　　　　降順＝-1 を指定して大きい順に並べる</t>
  </si>
  <si>
    <t>・1位の取り出し方　　　　　　　TAKE(…,1) で並べ替え後の先頭1行を取り出す</t>
  </si>
  <si>
    <t>・最下位の取り出し方　　　　　TAKE(…,-1) で並べ替え後の最後の1行を取り出す</t>
  </si>
  <si>
    <t>・VSTACKでまとめる　　　　　　1位と最下位を上下に連結して1つの表にする</t>
  </si>
  <si>
    <t>※ 実務ではデータの総行数が日々変わるため、</t>
  </si>
  <si>
    <t>　「最下位が何行目か」を人間が把握できないことが多いです。</t>
  </si>
  <si>
    <t>　TAKE(…,1) と TAKE(…,-1) を使う方法は、</t>
  </si>
  <si>
    <t>　行数が変動しても壊れない“動的な1位・最下位抽出”として非常に有効です。</t>
  </si>
  <si>
    <t>講習7</t>
    <rPh sb="0" eb="2">
      <t>コウシュウ</t>
    </rPh>
    <phoneticPr fontId="2"/>
  </si>
  <si>
    <t>元データを、総合点（降順）→ 欠席回数（昇順）に並べ替え,氏名・欠席回数・総合点の列を取り出しなさい</t>
    <rPh sb="29" eb="31">
      <t>シメイ</t>
    </rPh>
    <rPh sb="32" eb="34">
      <t>ケッセキ</t>
    </rPh>
    <rPh sb="34" eb="36">
      <t>カイスウ</t>
    </rPh>
    <rPh sb="37" eb="39">
      <t>ソウゴウ</t>
    </rPh>
    <rPh sb="39" eb="40">
      <t>テン</t>
    </rPh>
    <rPh sb="41" eb="42">
      <t>レツ</t>
    </rPh>
    <rPh sb="43" eb="44">
      <t>ト</t>
    </rPh>
    <rPh sb="45" eb="46">
      <t>ダ</t>
    </rPh>
    <phoneticPr fontId="2"/>
  </si>
  <si>
    <t>講習_回答7</t>
    <phoneticPr fontId="2"/>
  </si>
  <si>
    <t>氏名</t>
  </si>
  <si>
    <t>クラス</t>
  </si>
  <si>
    <t>欠席回数</t>
  </si>
  <si>
    <t>総合点</t>
  </si>
  <si>
    <t>1組</t>
  </si>
  <si>
    <t>2組</t>
  </si>
  <si>
    <t>3組</t>
  </si>
  <si>
    <t>・複数列ソートが重要</t>
  </si>
  <si>
    <t>総合点 → 欠席回数 の順に並べ替える</t>
  </si>
  <si>
    <t>・sort_index の指定</t>
  </si>
  <si>
    <t>{総合点列, 欠席回数列} のように配列で指定する</t>
  </si>
  <si>
    <t>・sort_order の指定</t>
  </si>
  <si>
    <t>総合点は降順（-1）、欠席回数は昇順（1）</t>
  </si>
  <si>
    <t>・列の抽出</t>
  </si>
  <si>
    <t>CHOOSECOLS で「氏名・欠席回数・総合点」だけを取り出す</t>
  </si>
  <si>
    <t>・並べ替え後の加工</t>
  </si>
  <si>
    <t>SORT の結果をさらに CHOOSECOLS で整形する</t>
  </si>
  <si>
    <t>講習8</t>
    <rPh sb="0" eb="2">
      <t>コウシュウ</t>
    </rPh>
    <phoneticPr fontId="2"/>
  </si>
  <si>
    <t>元データを、総合点（降順）→ 欠席回数（昇順）→ クラス（昇順）の順に並べ替えなさい。</t>
    <phoneticPr fontId="2"/>
  </si>
  <si>
    <t>講習_回答8</t>
    <phoneticPr fontId="2"/>
  </si>
  <si>
    <t>総合点 → 欠席回数 → クラス の順に並べ替える</t>
  </si>
  <si>
    <t>{総合点列, 欠席回数列, クラス列} のように配列で指定する</t>
  </si>
  <si>
    <t>{-1, 1, 1} のように昇順・降順を混在させる</t>
  </si>
  <si>
    <t>・文字列ソートの仕組み</t>
  </si>
  <si>
    <t>Excelは文字列を「読み順」ではなく「内部コード順」で並べ替える</t>
  </si>
  <si>
    <t>・漢字ソートの注意</t>
  </si>
  <si>
    <t>営業・開発・総務などは読み順にならず、意図しない順番になることがある</t>
  </si>
  <si>
    <t>・数字＋文字の例外</t>
  </si>
  <si>
    <t>1組・2組・3組は先頭が数字のため、数値として比較され正しく昇順に並ぶ</t>
  </si>
  <si>
    <t>講習9</t>
    <phoneticPr fontId="2"/>
  </si>
  <si>
    <t>売上が1000以上の行だけを抽出し、売上（降順）に並べ替えなさい。</t>
    <phoneticPr fontId="2"/>
  </si>
  <si>
    <t>日付</t>
    <phoneticPr fontId="2"/>
  </si>
  <si>
    <t>5月1日</t>
  </si>
  <si>
    <t>5月2日</t>
  </si>
  <si>
    <t>5月3日</t>
  </si>
  <si>
    <t>・FILTER で条件（売上&gt;=1000）に合う行だけを抽出する</t>
  </si>
  <si>
    <t>・抽出結果はスピルで自動展開される</t>
  </si>
  <si>
    <t>・SORT を組み合わせることで、抽出後の表を売上（降順）に並べ替えられる</t>
  </si>
  <si>
    <t>・sort_index は売上列（4列目）を指定する</t>
  </si>
  <si>
    <t>・sort_order は降順＝-1 を指定する</t>
  </si>
  <si>
    <t>・FILTER → SORT の順で処理することで、抽出と並び替えを一式で自動化できる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</si>
</sst>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&quot;月&quot;d&quot;日&quot;;@"/>
  </numFmts>
  <fonts count="11">
    <font>
      <sz val="11"/>
      <color theme="1"/>
      <name val="游ゴシック"/>
      <family val="2"/>
      <charset val="128"/>
      <scheme val="minor"/>
    </font>
    <font>
      <b/>
      <sz val="20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2"/>
      <color rgb="FFFF0000"/>
      <name val="Segoe UI Emoji"/>
      <family val="3"/>
    </font>
    <font>
      <sz val="12"/>
      <color theme="1"/>
      <name val="メイリオ"/>
      <family val="2"/>
      <charset val="128"/>
    </font>
    <font>
      <sz val="16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Segoe UI Emoji"/>
      <family val="2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left" vertical="center" indent="2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5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5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2" borderId="0" xfId="0" applyFont="1" applyFill="1">
      <alignment vertical="center"/>
    </xf>
    <xf numFmtId="0" fontId="3" fillId="2" borderId="3" xfId="0" applyFont="1" applyFill="1" applyBorder="1">
      <alignment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5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2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3" fillId="2" borderId="3" xfId="0" applyNumberFormat="1" applyFont="1" applyFill="1" applyBorder="1">
      <alignment vertical="center"/>
    </xf>
    <xf numFmtId="0" fontId="3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Alignment="1">
      <alignment horizontal="left" vertical="center" indent="1"/>
    </xf>
    <xf numFmtId="0" fontId="3" fillId="2" borderId="3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8F63DC98-1EC3-4525-BBF1-CD708D57F2B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4569D-47E9-4266-9C27-789D80B798BE}">
  <sheetPr>
    <tabColor theme="1"/>
  </sheetPr>
  <dimension ref="A1:Q213"/>
  <sheetViews>
    <sheetView showGridLines="0" tabSelected="1" workbookViewId="0"/>
  </sheetViews>
  <sheetFormatPr defaultRowHeight="19"/>
  <cols>
    <col min="1" max="17" width="14.58203125" style="2" customWidth="1"/>
  </cols>
  <sheetData>
    <row r="1" spans="1:9" s="2" customFormat="1" ht="31.5">
      <c r="A1" s="1" t="s">
        <v>0</v>
      </c>
      <c r="D1" s="3"/>
      <c r="G1" s="2" t="s">
        <v>1</v>
      </c>
    </row>
    <row r="3" spans="1:9" ht="25.5">
      <c r="A3" s="4" t="s">
        <v>2</v>
      </c>
    </row>
    <row r="4" spans="1:9">
      <c r="A4" s="2" t="s">
        <v>3</v>
      </c>
    </row>
    <row r="5" spans="1:9">
      <c r="A5" s="2" t="s">
        <v>4</v>
      </c>
    </row>
    <row r="6" spans="1:9">
      <c r="A6" s="2" t="s">
        <v>5</v>
      </c>
    </row>
    <row r="7" spans="1:9" ht="25.5">
      <c r="A7" s="4" t="s">
        <v>6</v>
      </c>
    </row>
    <row r="8" spans="1:9" s="2" customFormat="1">
      <c r="A8" s="2" t="s">
        <v>7</v>
      </c>
    </row>
    <row r="9" spans="1:9">
      <c r="A9" s="5" t="s">
        <v>8</v>
      </c>
      <c r="B9" s="2" t="s">
        <v>9</v>
      </c>
    </row>
    <row r="11" spans="1:9">
      <c r="A11" s="6"/>
      <c r="B11" s="6"/>
      <c r="C11" s="6"/>
      <c r="D11" s="6"/>
      <c r="F11" s="5" t="s">
        <v>10</v>
      </c>
      <c r="G11" s="2" t="str">
        <f ca="1">_xlfn.FORMULATEXT(F13)</f>
        <v>=SORT(A13:D17,4,1)</v>
      </c>
    </row>
    <row r="12" spans="1:9" ht="19.5" thickBot="1">
      <c r="A12" s="7" t="s">
        <v>11</v>
      </c>
      <c r="B12" s="7" t="s">
        <v>12</v>
      </c>
      <c r="C12" s="7" t="s">
        <v>13</v>
      </c>
      <c r="D12" s="7" t="s">
        <v>14</v>
      </c>
      <c r="F12" s="7" t="s">
        <v>11</v>
      </c>
      <c r="G12" s="7" t="s">
        <v>12</v>
      </c>
      <c r="H12" s="7" t="s">
        <v>13</v>
      </c>
      <c r="I12" s="7" t="s">
        <v>14</v>
      </c>
    </row>
    <row r="13" spans="1:9" ht="19.5" thickTop="1">
      <c r="A13" s="8">
        <v>46027</v>
      </c>
      <c r="B13" s="9" t="s">
        <v>15</v>
      </c>
      <c r="C13" s="9" t="s">
        <v>16</v>
      </c>
      <c r="D13" s="9">
        <v>1200</v>
      </c>
      <c r="F13" s="10" cm="1">
        <f t="array" ref="F13:I17">_xlfn._xlws.SORT(A13:D17,4,1)</f>
        <v>46027</v>
      </c>
      <c r="G13" s="11" t="str">
        <v>みかん</v>
      </c>
      <c r="H13" s="11" t="str">
        <v>田中</v>
      </c>
      <c r="I13" s="11">
        <v>900</v>
      </c>
    </row>
    <row r="14" spans="1:9">
      <c r="A14" s="14">
        <v>46027</v>
      </c>
      <c r="B14" s="15" t="s">
        <v>17</v>
      </c>
      <c r="C14" s="15" t="s">
        <v>18</v>
      </c>
      <c r="D14" s="15">
        <v>900</v>
      </c>
      <c r="F14" s="12">
        <v>46028</v>
      </c>
      <c r="G14" s="13" t="str">
        <v>りんご</v>
      </c>
      <c r="H14" s="13" t="str">
        <v>鈴木</v>
      </c>
      <c r="I14" s="13">
        <v>1100</v>
      </c>
    </row>
    <row r="15" spans="1:9">
      <c r="A15" s="14">
        <v>46028</v>
      </c>
      <c r="B15" s="15" t="s">
        <v>19</v>
      </c>
      <c r="C15" s="15" t="s">
        <v>16</v>
      </c>
      <c r="D15" s="15">
        <v>1500</v>
      </c>
      <c r="F15" s="12">
        <v>46027</v>
      </c>
      <c r="G15" s="13" t="str">
        <v>りんご</v>
      </c>
      <c r="H15" s="13" t="str">
        <v>佐藤</v>
      </c>
      <c r="I15" s="13">
        <v>1200</v>
      </c>
    </row>
    <row r="16" spans="1:9">
      <c r="A16" s="14">
        <v>46028</v>
      </c>
      <c r="B16" s="15" t="s">
        <v>15</v>
      </c>
      <c r="C16" s="15" t="s">
        <v>20</v>
      </c>
      <c r="D16" s="15">
        <v>1100</v>
      </c>
      <c r="F16" s="12">
        <v>46029</v>
      </c>
      <c r="G16" s="13" t="str">
        <v>みかん</v>
      </c>
      <c r="H16" s="13" t="str">
        <v>佐藤</v>
      </c>
      <c r="I16" s="13">
        <v>1300</v>
      </c>
    </row>
    <row r="17" spans="1:9">
      <c r="A17" s="14">
        <v>46029</v>
      </c>
      <c r="B17" s="15" t="s">
        <v>17</v>
      </c>
      <c r="C17" s="15" t="s">
        <v>16</v>
      </c>
      <c r="D17" s="15">
        <v>1300</v>
      </c>
      <c r="F17" s="12">
        <v>46028</v>
      </c>
      <c r="G17" s="13" t="str">
        <v>バナナ</v>
      </c>
      <c r="H17" s="13" t="str">
        <v>佐藤</v>
      </c>
      <c r="I17" s="13">
        <v>1500</v>
      </c>
    </row>
    <row r="20" spans="1:9">
      <c r="F20" s="16" t="s">
        <v>21</v>
      </c>
    </row>
    <row r="21" spans="1:9">
      <c r="F21" s="2" t="s">
        <v>22</v>
      </c>
      <c r="H21" s="2" t="s">
        <v>23</v>
      </c>
    </row>
    <row r="22" spans="1:9">
      <c r="F22" s="2" t="s">
        <v>24</v>
      </c>
      <c r="H22" s="2" t="s">
        <v>25</v>
      </c>
    </row>
    <row r="23" spans="1:9">
      <c r="F23" s="2" t="s">
        <v>26</v>
      </c>
      <c r="H23" s="2" t="s">
        <v>27</v>
      </c>
    </row>
    <row r="24" spans="1:9">
      <c r="F24" s="2" t="s">
        <v>28</v>
      </c>
      <c r="H24" s="2" t="s">
        <v>29</v>
      </c>
    </row>
    <row r="25" spans="1:9">
      <c r="F25" s="2" t="s">
        <v>30</v>
      </c>
      <c r="H25" s="2" t="s">
        <v>31</v>
      </c>
    </row>
    <row r="27" spans="1:9">
      <c r="F27" s="16" t="s">
        <v>32</v>
      </c>
    </row>
    <row r="28" spans="1:9">
      <c r="F28" s="2" t="s">
        <v>33</v>
      </c>
      <c r="H28" s="2" t="s">
        <v>34</v>
      </c>
    </row>
    <row r="29" spans="1:9">
      <c r="F29" s="2" t="s">
        <v>24</v>
      </c>
      <c r="H29" s="2" t="s">
        <v>35</v>
      </c>
    </row>
    <row r="30" spans="1:9">
      <c r="F30" s="2" t="s">
        <v>26</v>
      </c>
      <c r="H30" s="2" t="s">
        <v>36</v>
      </c>
    </row>
    <row r="31" spans="1:9">
      <c r="F31" s="2" t="s">
        <v>37</v>
      </c>
      <c r="G31" s="2" t="s">
        <v>38</v>
      </c>
    </row>
    <row r="32" spans="1:9" s="2" customFormat="1">
      <c r="A32" s="2" t="s">
        <v>7</v>
      </c>
    </row>
    <row r="33" spans="1:9">
      <c r="A33" s="5" t="s">
        <v>39</v>
      </c>
      <c r="B33" s="2" t="s">
        <v>40</v>
      </c>
    </row>
    <row r="36" spans="1:9">
      <c r="F36" s="5" t="s">
        <v>41</v>
      </c>
      <c r="G36" s="2" t="str">
        <f ca="1">_xlfn.FORMULATEXT(F38)</f>
        <v>=SORT(A38:D42,4,1)</v>
      </c>
    </row>
    <row r="37" spans="1:9">
      <c r="A37" s="17" t="s">
        <v>11</v>
      </c>
      <c r="B37" s="17" t="s">
        <v>12</v>
      </c>
      <c r="C37" s="17" t="s">
        <v>13</v>
      </c>
      <c r="D37" s="17" t="s">
        <v>14</v>
      </c>
      <c r="F37" s="17" t="s">
        <v>11</v>
      </c>
      <c r="G37" s="17" t="s">
        <v>12</v>
      </c>
      <c r="H37" s="17" t="s">
        <v>13</v>
      </c>
      <c r="I37" s="17" t="s">
        <v>14</v>
      </c>
    </row>
    <row r="38" spans="1:9">
      <c r="A38" s="17" t="s">
        <v>42</v>
      </c>
      <c r="B38" s="17" t="s">
        <v>15</v>
      </c>
      <c r="C38" s="17" t="s">
        <v>16</v>
      </c>
      <c r="D38" s="17">
        <v>1200</v>
      </c>
      <c r="F38" s="18" t="str" cm="1">
        <f t="array" ref="F38:I42">_xlfn._xlws.SORT(A38:D42,4,1)</f>
        <v>4月2日</v>
      </c>
      <c r="G38" s="2" t="str">
        <v>りんご</v>
      </c>
      <c r="H38" s="2" t="str">
        <v>山田</v>
      </c>
      <c r="I38" s="2">
        <v>900</v>
      </c>
    </row>
    <row r="39" spans="1:9">
      <c r="A39" s="17" t="s">
        <v>42</v>
      </c>
      <c r="B39" s="17" t="s">
        <v>17</v>
      </c>
      <c r="C39" s="17" t="s">
        <v>18</v>
      </c>
      <c r="D39" s="17" t="s">
        <v>43</v>
      </c>
      <c r="F39" s="2" t="str">
        <v>4月1日</v>
      </c>
      <c r="G39" s="2" t="str">
        <v>りんご</v>
      </c>
      <c r="H39" s="2" t="str">
        <v>佐藤</v>
      </c>
      <c r="I39" s="2">
        <v>1200</v>
      </c>
    </row>
    <row r="40" spans="1:9">
      <c r="A40" s="17" t="s">
        <v>44</v>
      </c>
      <c r="B40" s="17" t="s">
        <v>19</v>
      </c>
      <c r="C40" s="17" t="s">
        <v>20</v>
      </c>
      <c r="D40" s="17" t="s">
        <v>45</v>
      </c>
      <c r="F40" s="2" t="str">
        <v>4月3日</v>
      </c>
      <c r="G40" s="2" t="str">
        <v>みかん</v>
      </c>
      <c r="H40" s="2" t="str">
        <v>佐藤</v>
      </c>
      <c r="I40" s="2">
        <v>1500</v>
      </c>
    </row>
    <row r="41" spans="1:9">
      <c r="A41" s="17" t="s">
        <v>44</v>
      </c>
      <c r="B41" s="17" t="s">
        <v>15</v>
      </c>
      <c r="C41" s="17" t="s">
        <v>46</v>
      </c>
      <c r="D41" s="17">
        <v>900</v>
      </c>
      <c r="F41" s="2" t="str">
        <v>4月1日</v>
      </c>
      <c r="G41" s="2" t="str">
        <v>みかん</v>
      </c>
      <c r="H41" s="2" t="str">
        <v>田中</v>
      </c>
      <c r="I41" s="2" t="str">
        <v/>
      </c>
    </row>
    <row r="42" spans="1:9">
      <c r="A42" s="17" t="s">
        <v>47</v>
      </c>
      <c r="B42" s="17" t="s">
        <v>17</v>
      </c>
      <c r="C42" s="17" t="s">
        <v>16</v>
      </c>
      <c r="D42" s="17">
        <v>1500</v>
      </c>
      <c r="F42" s="2" t="str">
        <v>4月2日</v>
      </c>
      <c r="G42" s="2" t="str">
        <v>バナナ</v>
      </c>
      <c r="H42" s="2" t="str">
        <v>鈴木</v>
      </c>
      <c r="I42" s="2" t="str">
        <v>#N/A</v>
      </c>
    </row>
    <row r="46" spans="1:9">
      <c r="F46" s="16" t="s">
        <v>21</v>
      </c>
    </row>
    <row r="47" spans="1:9">
      <c r="F47" s="2" t="s">
        <v>48</v>
      </c>
    </row>
    <row r="48" spans="1:9">
      <c r="F48" s="2" t="s">
        <v>49</v>
      </c>
    </row>
    <row r="49" spans="1:9">
      <c r="F49" s="2" t="s">
        <v>50</v>
      </c>
    </row>
    <row r="50" spans="1:9">
      <c r="F50" s="2" t="s">
        <v>51</v>
      </c>
    </row>
    <row r="51" spans="1:9">
      <c r="F51" s="2" t="s">
        <v>52</v>
      </c>
    </row>
    <row r="52" spans="1:9" s="2" customFormat="1">
      <c r="A52" s="2" t="s">
        <v>7</v>
      </c>
    </row>
    <row r="53" spans="1:9">
      <c r="A53" s="5" t="s">
        <v>53</v>
      </c>
      <c r="B53" s="2" t="s">
        <v>54</v>
      </c>
    </row>
    <row r="55" spans="1:9">
      <c r="A55" s="2" t="s">
        <v>55</v>
      </c>
      <c r="F55" s="5" t="s">
        <v>56</v>
      </c>
      <c r="G55" s="2" t="str">
        <f ca="1">_xlfn.FORMULATEXT(F57)</f>
        <v>=SORT(A57:D61,{4,3},{-1,1})</v>
      </c>
    </row>
    <row r="56" spans="1:9" ht="19.5" thickBot="1">
      <c r="A56" s="7" t="s">
        <v>57</v>
      </c>
      <c r="B56" s="7" t="s">
        <v>58</v>
      </c>
      <c r="C56" s="7" t="s">
        <v>59</v>
      </c>
      <c r="D56" s="7" t="s">
        <v>60</v>
      </c>
      <c r="F56" s="7" t="s">
        <v>57</v>
      </c>
      <c r="G56" s="7" t="s">
        <v>58</v>
      </c>
      <c r="H56" s="7" t="s">
        <v>59</v>
      </c>
      <c r="I56" s="7" t="s">
        <v>60</v>
      </c>
    </row>
    <row r="57" spans="1:9" ht="19.5" thickTop="1">
      <c r="A57" s="9" t="s">
        <v>46</v>
      </c>
      <c r="B57" s="9" t="s">
        <v>61</v>
      </c>
      <c r="C57" s="9">
        <v>5</v>
      </c>
      <c r="D57" s="9">
        <v>90</v>
      </c>
      <c r="F57" s="19" t="str" cm="1">
        <f t="array" ref="F57:I61">_xlfn._xlws.SORT(A57:D61,{4,3},{-1,1})</f>
        <v>佐藤</v>
      </c>
      <c r="G57" s="11" t="str">
        <v>開発</v>
      </c>
      <c r="H57" s="11">
        <v>3</v>
      </c>
      <c r="I57" s="11">
        <v>95</v>
      </c>
    </row>
    <row r="58" spans="1:9">
      <c r="A58" s="15" t="s">
        <v>16</v>
      </c>
      <c r="B58" s="15" t="s">
        <v>62</v>
      </c>
      <c r="C58" s="15">
        <v>3</v>
      </c>
      <c r="D58" s="15">
        <v>95</v>
      </c>
      <c r="F58" s="13" t="str">
        <v>田中</v>
      </c>
      <c r="G58" s="13" t="str">
        <v>総務</v>
      </c>
      <c r="H58" s="13">
        <v>4</v>
      </c>
      <c r="I58" s="13">
        <v>90</v>
      </c>
    </row>
    <row r="59" spans="1:9">
      <c r="A59" s="15" t="s">
        <v>18</v>
      </c>
      <c r="B59" s="15" t="s">
        <v>63</v>
      </c>
      <c r="C59" s="15">
        <v>4</v>
      </c>
      <c r="D59" s="15">
        <v>90</v>
      </c>
      <c r="F59" s="13" t="str">
        <v>山田</v>
      </c>
      <c r="G59" s="13" t="str">
        <v>営業</v>
      </c>
      <c r="H59" s="13">
        <v>5</v>
      </c>
      <c r="I59" s="13">
        <v>90</v>
      </c>
    </row>
    <row r="60" spans="1:9">
      <c r="A60" s="15" t="s">
        <v>20</v>
      </c>
      <c r="B60" s="15" t="s">
        <v>61</v>
      </c>
      <c r="C60" s="15">
        <v>2</v>
      </c>
      <c r="D60" s="15">
        <v>80</v>
      </c>
      <c r="F60" s="13" t="str">
        <v>鈴木</v>
      </c>
      <c r="G60" s="13" t="str">
        <v>営業</v>
      </c>
      <c r="H60" s="13">
        <v>2</v>
      </c>
      <c r="I60" s="13">
        <v>80</v>
      </c>
    </row>
    <row r="61" spans="1:9">
      <c r="A61" s="15" t="s">
        <v>64</v>
      </c>
      <c r="B61" s="15" t="s">
        <v>62</v>
      </c>
      <c r="C61" s="15">
        <v>7</v>
      </c>
      <c r="D61" s="15">
        <v>80</v>
      </c>
      <c r="F61" s="13" t="str">
        <v>高橋</v>
      </c>
      <c r="G61" s="13" t="str">
        <v>開発</v>
      </c>
      <c r="H61" s="13">
        <v>7</v>
      </c>
      <c r="I61" s="13">
        <v>80</v>
      </c>
    </row>
    <row r="62" spans="1:9">
      <c r="A62" s="6"/>
      <c r="B62" s="6"/>
      <c r="C62" s="6"/>
      <c r="D62" s="6"/>
      <c r="F62" s="6"/>
      <c r="G62" s="6"/>
      <c r="H62" s="6"/>
      <c r="I62" s="6"/>
    </row>
    <row r="64" spans="1:9">
      <c r="F64" s="16" t="s">
        <v>21</v>
      </c>
    </row>
    <row r="65" spans="1:9">
      <c r="F65" s="2" t="s">
        <v>22</v>
      </c>
      <c r="H65" s="2" t="s">
        <v>65</v>
      </c>
    </row>
    <row r="66" spans="1:9">
      <c r="F66" s="2" t="s">
        <v>24</v>
      </c>
      <c r="H66" s="2" t="s">
        <v>66</v>
      </c>
    </row>
    <row r="67" spans="1:9">
      <c r="F67" s="2" t="s">
        <v>26</v>
      </c>
      <c r="H67" s="2" t="s">
        <v>67</v>
      </c>
    </row>
    <row r="68" spans="1:9">
      <c r="F68" s="2" t="s">
        <v>68</v>
      </c>
      <c r="H68" s="2" t="s">
        <v>69</v>
      </c>
    </row>
    <row r="69" spans="1:9">
      <c r="F69" s="2" t="s">
        <v>70</v>
      </c>
      <c r="H69" s="2" t="s">
        <v>71</v>
      </c>
    </row>
    <row r="70" spans="1:9">
      <c r="F70" s="2" t="s">
        <v>30</v>
      </c>
      <c r="H70" s="2" t="s">
        <v>72</v>
      </c>
    </row>
    <row r="71" spans="1:9" s="2" customFormat="1">
      <c r="A71" s="2" t="s">
        <v>7</v>
      </c>
    </row>
    <row r="72" spans="1:9">
      <c r="A72" s="5" t="s">
        <v>73</v>
      </c>
      <c r="B72" s="2" t="s">
        <v>74</v>
      </c>
    </row>
    <row r="74" spans="1:9">
      <c r="F74" s="5" t="s">
        <v>75</v>
      </c>
      <c r="G74" s="2" t="str">
        <f ca="1">_xlfn.FORMULATEXT(F76)</f>
        <v>=TAKE(SORT(A76:D80,4,-1),3)</v>
      </c>
    </row>
    <row r="75" spans="1:9" ht="19.5" thickBot="1">
      <c r="A75" s="7" t="s">
        <v>11</v>
      </c>
      <c r="B75" s="7" t="s">
        <v>12</v>
      </c>
      <c r="C75" s="7" t="s">
        <v>13</v>
      </c>
      <c r="D75" s="7" t="s">
        <v>14</v>
      </c>
      <c r="F75" s="7" t="s">
        <v>11</v>
      </c>
      <c r="G75" s="7" t="s">
        <v>12</v>
      </c>
      <c r="H75" s="7" t="s">
        <v>13</v>
      </c>
      <c r="I75" s="7" t="s">
        <v>14</v>
      </c>
    </row>
    <row r="76" spans="1:9" ht="19.5" thickTop="1">
      <c r="A76" s="8">
        <v>46082</v>
      </c>
      <c r="B76" s="9" t="s">
        <v>15</v>
      </c>
      <c r="C76" s="9" t="s">
        <v>16</v>
      </c>
      <c r="D76" s="9">
        <v>1200</v>
      </c>
      <c r="F76" s="10" cm="1">
        <f t="array" ref="F76:I78">_xlfn.TAKE(_xlfn._xlws.SORT(A76:D80,4,-1),3)</f>
        <v>46083</v>
      </c>
      <c r="G76" s="20" t="str">
        <v>りんご</v>
      </c>
      <c r="H76" s="20" t="str">
        <v>鈴木</v>
      </c>
      <c r="I76" s="20">
        <v>1800</v>
      </c>
    </row>
    <row r="77" spans="1:9">
      <c r="A77" s="14">
        <v>46082</v>
      </c>
      <c r="B77" s="15" t="s">
        <v>17</v>
      </c>
      <c r="C77" s="15" t="s">
        <v>18</v>
      </c>
      <c r="D77" s="15">
        <v>900</v>
      </c>
      <c r="F77" s="21">
        <v>46084</v>
      </c>
      <c r="G77" s="22" t="str">
        <v>りんご</v>
      </c>
      <c r="H77" s="22" t="str">
        <v>佐藤</v>
      </c>
      <c r="I77" s="22">
        <v>1600</v>
      </c>
    </row>
    <row r="78" spans="1:9">
      <c r="A78" s="14">
        <v>46083</v>
      </c>
      <c r="B78" s="15" t="s">
        <v>15</v>
      </c>
      <c r="C78" s="15" t="s">
        <v>20</v>
      </c>
      <c r="D78" s="15">
        <v>1800</v>
      </c>
      <c r="F78" s="21">
        <v>46083</v>
      </c>
      <c r="G78" s="22" t="str">
        <v>バナナ</v>
      </c>
      <c r="H78" s="22" t="str">
        <v>山田</v>
      </c>
      <c r="I78" s="22">
        <v>1500</v>
      </c>
    </row>
    <row r="79" spans="1:9">
      <c r="A79" s="14">
        <v>46083</v>
      </c>
      <c r="B79" s="15" t="s">
        <v>19</v>
      </c>
      <c r="C79" s="15" t="s">
        <v>46</v>
      </c>
      <c r="D79" s="15">
        <v>1500</v>
      </c>
      <c r="F79" s="23"/>
      <c r="G79" s="24"/>
      <c r="H79" s="24"/>
      <c r="I79" s="24"/>
    </row>
    <row r="80" spans="1:9">
      <c r="A80" s="14">
        <v>46084</v>
      </c>
      <c r="B80" s="15" t="s">
        <v>15</v>
      </c>
      <c r="C80" s="15" t="s">
        <v>16</v>
      </c>
      <c r="D80" s="15">
        <v>1600</v>
      </c>
      <c r="F80" s="23"/>
      <c r="G80" s="24"/>
      <c r="H80" s="24"/>
      <c r="I80" s="24"/>
    </row>
    <row r="82" spans="1:9">
      <c r="F82" s="16" t="s">
        <v>21</v>
      </c>
    </row>
    <row r="83" spans="1:9">
      <c r="F83" s="2" t="s">
        <v>76</v>
      </c>
      <c r="H83" s="2" t="s">
        <v>77</v>
      </c>
    </row>
    <row r="84" spans="1:9">
      <c r="F84" s="2" t="s">
        <v>24</v>
      </c>
      <c r="H84" s="2" t="s">
        <v>78</v>
      </c>
    </row>
    <row r="85" spans="1:9">
      <c r="F85" s="2" t="s">
        <v>26</v>
      </c>
      <c r="H85" s="2" t="s">
        <v>79</v>
      </c>
    </row>
    <row r="86" spans="1:9">
      <c r="F86" s="2" t="s">
        <v>80</v>
      </c>
      <c r="H86" s="2" t="s">
        <v>81</v>
      </c>
    </row>
    <row r="87" spans="1:9">
      <c r="F87" s="2" t="s">
        <v>82</v>
      </c>
      <c r="H87" s="2" t="s">
        <v>83</v>
      </c>
    </row>
    <row r="88" spans="1:9">
      <c r="F88" s="2" t="s">
        <v>30</v>
      </c>
      <c r="H88" s="2" t="s">
        <v>84</v>
      </c>
    </row>
    <row r="89" spans="1:9" s="2" customFormat="1">
      <c r="A89" s="2" t="s">
        <v>7</v>
      </c>
    </row>
    <row r="90" spans="1:9">
      <c r="A90" s="5" t="s">
        <v>85</v>
      </c>
      <c r="B90" s="2" t="s">
        <v>86</v>
      </c>
    </row>
    <row r="91" spans="1:9">
      <c r="B91" s="2" t="s">
        <v>87</v>
      </c>
    </row>
    <row r="92" spans="1:9">
      <c r="F92" s="5" t="s">
        <v>88</v>
      </c>
      <c r="G92" s="2" t="str">
        <f ca="1">_xlfn.FORMULATEXT(F94)</f>
        <v>=CHOOSEROWS(SORT(A94:D98,4,-1),1,5)</v>
      </c>
    </row>
    <row r="93" spans="1:9" ht="19.5" thickBot="1">
      <c r="A93" s="7" t="s">
        <v>11</v>
      </c>
      <c r="B93" s="7" t="s">
        <v>12</v>
      </c>
      <c r="C93" s="7" t="s">
        <v>13</v>
      </c>
      <c r="D93" s="7" t="s">
        <v>14</v>
      </c>
      <c r="F93" s="7" t="s">
        <v>11</v>
      </c>
      <c r="G93" s="7" t="s">
        <v>12</v>
      </c>
      <c r="H93" s="7" t="s">
        <v>13</v>
      </c>
      <c r="I93" s="7" t="s">
        <v>14</v>
      </c>
    </row>
    <row r="94" spans="1:9" ht="19.5" thickTop="1">
      <c r="A94" s="8">
        <v>46082</v>
      </c>
      <c r="B94" s="9" t="s">
        <v>15</v>
      </c>
      <c r="C94" s="9" t="s">
        <v>16</v>
      </c>
      <c r="D94" s="9">
        <v>1200</v>
      </c>
      <c r="F94" s="10" cm="1">
        <f t="array" ref="F94:I95">_xlfn.CHOOSEROWS(_xlfn._xlws.SORT(A94:D98,4,-1),1,5)</f>
        <v>46083</v>
      </c>
      <c r="G94" s="20" t="str">
        <v>りんご</v>
      </c>
      <c r="H94" s="20" t="str">
        <v>鈴木</v>
      </c>
      <c r="I94" s="20">
        <v>1800</v>
      </c>
    </row>
    <row r="95" spans="1:9">
      <c r="A95" s="14">
        <v>46082</v>
      </c>
      <c r="B95" s="15" t="s">
        <v>17</v>
      </c>
      <c r="C95" s="15" t="s">
        <v>18</v>
      </c>
      <c r="D95" s="15">
        <v>900</v>
      </c>
      <c r="F95" s="21">
        <v>46082</v>
      </c>
      <c r="G95" s="22" t="str">
        <v>みかん</v>
      </c>
      <c r="H95" s="22" t="str">
        <v>田中</v>
      </c>
      <c r="I95" s="22">
        <v>900</v>
      </c>
    </row>
    <row r="96" spans="1:9">
      <c r="A96" s="14">
        <v>46083</v>
      </c>
      <c r="B96" s="15" t="s">
        <v>15</v>
      </c>
      <c r="C96" s="15" t="s">
        <v>20</v>
      </c>
      <c r="D96" s="15">
        <v>1800</v>
      </c>
      <c r="F96" s="23"/>
      <c r="G96" s="24"/>
      <c r="H96" s="24"/>
      <c r="I96" s="24"/>
    </row>
    <row r="97" spans="1:9">
      <c r="A97" s="14">
        <v>46083</v>
      </c>
      <c r="B97" s="15" t="s">
        <v>19</v>
      </c>
      <c r="C97" s="15" t="s">
        <v>46</v>
      </c>
      <c r="D97" s="15">
        <v>1500</v>
      </c>
      <c r="F97" s="23"/>
      <c r="G97" s="24"/>
      <c r="H97" s="24"/>
      <c r="I97" s="24"/>
    </row>
    <row r="98" spans="1:9">
      <c r="A98" s="14">
        <v>46084</v>
      </c>
      <c r="B98" s="15" t="s">
        <v>15</v>
      </c>
      <c r="C98" s="15" t="s">
        <v>16</v>
      </c>
      <c r="D98" s="15">
        <v>1600</v>
      </c>
      <c r="F98" s="23"/>
      <c r="G98" s="24"/>
      <c r="H98" s="24"/>
      <c r="I98" s="24"/>
    </row>
    <row r="99" spans="1:9">
      <c r="A99" s="25"/>
      <c r="B99" s="6"/>
      <c r="C99" s="6"/>
      <c r="D99" s="6"/>
      <c r="F99" s="26"/>
    </row>
    <row r="100" spans="1:9">
      <c r="A100" s="25"/>
      <c r="B100" s="6"/>
      <c r="C100" s="6"/>
      <c r="D100" s="6"/>
      <c r="F100" s="26"/>
    </row>
    <row r="101" spans="1:9">
      <c r="A101" s="25"/>
      <c r="B101" s="6"/>
      <c r="C101" s="6"/>
      <c r="D101" s="6"/>
      <c r="F101" s="26"/>
    </row>
    <row r="102" spans="1:9">
      <c r="F102" s="16" t="s">
        <v>21</v>
      </c>
    </row>
    <row r="103" spans="1:9">
      <c r="F103" s="2" t="s">
        <v>76</v>
      </c>
      <c r="H103" s="2" t="s">
        <v>77</v>
      </c>
    </row>
    <row r="104" spans="1:9">
      <c r="F104" s="2" t="s">
        <v>24</v>
      </c>
      <c r="H104" s="2" t="s">
        <v>78</v>
      </c>
    </row>
    <row r="105" spans="1:9">
      <c r="F105" s="2" t="s">
        <v>26</v>
      </c>
      <c r="H105" s="2" t="s">
        <v>79</v>
      </c>
    </row>
    <row r="106" spans="1:9">
      <c r="F106" s="2" t="s">
        <v>89</v>
      </c>
      <c r="H106" s="2" t="s">
        <v>90</v>
      </c>
    </row>
    <row r="107" spans="1:9">
      <c r="F107" s="2" t="s">
        <v>91</v>
      </c>
      <c r="H107" s="2" t="s">
        <v>92</v>
      </c>
    </row>
    <row r="108" spans="1:9">
      <c r="F108" s="2" t="s">
        <v>82</v>
      </c>
      <c r="H108" s="2" t="s">
        <v>93</v>
      </c>
    </row>
    <row r="109" spans="1:9" s="2" customFormat="1">
      <c r="A109" s="2" t="s">
        <v>7</v>
      </c>
    </row>
    <row r="110" spans="1:9">
      <c r="A110" s="5" t="s">
        <v>94</v>
      </c>
      <c r="B110" s="2" t="s">
        <v>95</v>
      </c>
    </row>
    <row r="111" spans="1:9">
      <c r="B111" s="2" t="s">
        <v>96</v>
      </c>
    </row>
    <row r="112" spans="1:9">
      <c r="F112" s="5" t="s">
        <v>97</v>
      </c>
      <c r="G112" s="2" t="str">
        <f ca="1">_xlfn.FORMULATEXT(F114)</f>
        <v>=DROP(DROP(SORT(A114:D118,4,-1),-1),1)</v>
      </c>
    </row>
    <row r="113" spans="1:9" ht="19.5" thickBot="1">
      <c r="A113" s="7" t="s">
        <v>11</v>
      </c>
      <c r="B113" s="7" t="s">
        <v>12</v>
      </c>
      <c r="C113" s="7" t="s">
        <v>13</v>
      </c>
      <c r="D113" s="7" t="s">
        <v>14</v>
      </c>
      <c r="F113" s="7" t="s">
        <v>11</v>
      </c>
      <c r="G113" s="7" t="s">
        <v>12</v>
      </c>
      <c r="H113" s="7" t="s">
        <v>13</v>
      </c>
      <c r="I113" s="7" t="s">
        <v>14</v>
      </c>
    </row>
    <row r="114" spans="1:9" ht="19.5" thickTop="1">
      <c r="A114" s="8">
        <v>46082</v>
      </c>
      <c r="B114" s="9" t="s">
        <v>15</v>
      </c>
      <c r="C114" s="9" t="s">
        <v>16</v>
      </c>
      <c r="D114" s="9">
        <v>1200</v>
      </c>
      <c r="F114" s="27" cm="1">
        <f t="array" ref="F114:I116">_xlfn.DROP(_xlfn.DROP(_xlfn._xlws.SORT(A114:D118,4,-1),-1),1)</f>
        <v>46084</v>
      </c>
      <c r="G114" s="2" t="str">
        <v>りんご</v>
      </c>
      <c r="H114" s="2" t="str">
        <v>佐藤</v>
      </c>
      <c r="I114" s="2">
        <v>1600</v>
      </c>
    </row>
    <row r="115" spans="1:9">
      <c r="A115" s="14">
        <v>46082</v>
      </c>
      <c r="B115" s="15" t="s">
        <v>17</v>
      </c>
      <c r="C115" s="15" t="s">
        <v>18</v>
      </c>
      <c r="D115" s="15">
        <v>900</v>
      </c>
      <c r="F115" s="28">
        <v>46083</v>
      </c>
      <c r="G115" s="2" t="str">
        <v>バナナ</v>
      </c>
      <c r="H115" s="2" t="str">
        <v>山田</v>
      </c>
      <c r="I115" s="2">
        <v>1500</v>
      </c>
    </row>
    <row r="116" spans="1:9">
      <c r="A116" s="14">
        <v>46083</v>
      </c>
      <c r="B116" s="15" t="s">
        <v>15</v>
      </c>
      <c r="C116" s="15" t="s">
        <v>20</v>
      </c>
      <c r="D116" s="15">
        <v>1800</v>
      </c>
      <c r="F116" s="28">
        <v>46082</v>
      </c>
      <c r="G116" s="2" t="str">
        <v>りんご</v>
      </c>
      <c r="H116" s="2" t="str">
        <v>佐藤</v>
      </c>
      <c r="I116" s="2">
        <v>1200</v>
      </c>
    </row>
    <row r="117" spans="1:9">
      <c r="A117" s="14">
        <v>46083</v>
      </c>
      <c r="B117" s="15" t="s">
        <v>19</v>
      </c>
      <c r="C117" s="15" t="s">
        <v>46</v>
      </c>
      <c r="D117" s="15">
        <v>1500</v>
      </c>
      <c r="F117" s="28"/>
    </row>
    <row r="118" spans="1:9">
      <c r="A118" s="14">
        <v>46084</v>
      </c>
      <c r="B118" s="15" t="s">
        <v>15</v>
      </c>
      <c r="C118" s="15" t="s">
        <v>16</v>
      </c>
      <c r="D118" s="15">
        <v>1600</v>
      </c>
      <c r="F118" s="28"/>
    </row>
    <row r="121" spans="1:9">
      <c r="F121" s="16" t="s">
        <v>21</v>
      </c>
    </row>
    <row r="122" spans="1:9">
      <c r="F122" s="2" t="s">
        <v>98</v>
      </c>
    </row>
    <row r="123" spans="1:9">
      <c r="F123" s="2" t="s">
        <v>99</v>
      </c>
    </row>
    <row r="124" spans="1:9">
      <c r="F124" s="2" t="s">
        <v>100</v>
      </c>
    </row>
    <row r="125" spans="1:9">
      <c r="F125" s="2" t="s">
        <v>101</v>
      </c>
    </row>
    <row r="126" spans="1:9">
      <c r="F126" s="2" t="s">
        <v>102</v>
      </c>
    </row>
    <row r="127" spans="1:9">
      <c r="F127" s="2" t="s">
        <v>103</v>
      </c>
    </row>
    <row r="129" spans="1:9" s="2" customFormat="1">
      <c r="A129" s="2" t="s">
        <v>7</v>
      </c>
    </row>
    <row r="130" spans="1:9">
      <c r="A130" s="5" t="s">
        <v>94</v>
      </c>
      <c r="B130" s="2" t="s">
        <v>86</v>
      </c>
    </row>
    <row r="131" spans="1:9">
      <c r="B131" s="2" t="s">
        <v>104</v>
      </c>
    </row>
    <row r="132" spans="1:9">
      <c r="F132" s="5" t="s">
        <v>105</v>
      </c>
      <c r="G132" s="2" t="str">
        <f ca="1">_xlfn.FORMULATEXT(F134)</f>
        <v>=VSTACK(TAKE(SORT(A134:D138,4,-1),1),TAKE(SORT(A134:D138,4,-1),-1))</v>
      </c>
    </row>
    <row r="133" spans="1:9" ht="19.5" thickBot="1">
      <c r="A133" s="7" t="s">
        <v>11</v>
      </c>
      <c r="B133" s="7" t="s">
        <v>12</v>
      </c>
      <c r="C133" s="7" t="s">
        <v>13</v>
      </c>
      <c r="D133" s="7" t="s">
        <v>14</v>
      </c>
      <c r="F133" s="7" t="s">
        <v>11</v>
      </c>
      <c r="G133" s="7" t="s">
        <v>12</v>
      </c>
      <c r="H133" s="7" t="s">
        <v>13</v>
      </c>
      <c r="I133" s="7" t="s">
        <v>14</v>
      </c>
    </row>
    <row r="134" spans="1:9" ht="19.5" thickTop="1">
      <c r="A134" s="8">
        <v>46082</v>
      </c>
      <c r="B134" s="9" t="s">
        <v>15</v>
      </c>
      <c r="C134" s="9" t="s">
        <v>16</v>
      </c>
      <c r="D134" s="9">
        <v>1200</v>
      </c>
      <c r="F134" s="29" cm="1">
        <f t="array" ref="F134:I135">_xlfn.VSTACK(_xlfn.TAKE(_xlfn._xlws.SORT(A134:D138,4,-1),1),_xlfn.TAKE(_xlfn._xlws.SORT(A134:D138,4,-1),-1))</f>
        <v>46083</v>
      </c>
      <c r="G134" s="30" t="str">
        <v>りんご</v>
      </c>
      <c r="H134" s="30" t="str">
        <v>鈴木</v>
      </c>
      <c r="I134" s="30">
        <v>1800</v>
      </c>
    </row>
    <row r="135" spans="1:9">
      <c r="A135" s="14">
        <v>46082</v>
      </c>
      <c r="B135" s="15" t="s">
        <v>17</v>
      </c>
      <c r="C135" s="15" t="s">
        <v>18</v>
      </c>
      <c r="D135" s="15">
        <v>900</v>
      </c>
      <c r="F135" s="31">
        <v>46082</v>
      </c>
      <c r="G135" s="32" t="str">
        <v>みかん</v>
      </c>
      <c r="H135" s="32" t="str">
        <v>田中</v>
      </c>
      <c r="I135" s="32">
        <v>900</v>
      </c>
    </row>
    <row r="136" spans="1:9">
      <c r="A136" s="14">
        <v>46083</v>
      </c>
      <c r="B136" s="15" t="s">
        <v>15</v>
      </c>
      <c r="C136" s="15" t="s">
        <v>20</v>
      </c>
      <c r="D136" s="15">
        <v>1800</v>
      </c>
      <c r="F136" s="28"/>
    </row>
    <row r="137" spans="1:9">
      <c r="A137" s="14">
        <v>46083</v>
      </c>
      <c r="B137" s="15" t="s">
        <v>19</v>
      </c>
      <c r="C137" s="15" t="s">
        <v>46</v>
      </c>
      <c r="D137" s="15">
        <v>1500</v>
      </c>
      <c r="F137" s="28"/>
    </row>
    <row r="138" spans="1:9">
      <c r="A138" s="14">
        <v>46084</v>
      </c>
      <c r="B138" s="15" t="s">
        <v>15</v>
      </c>
      <c r="C138" s="15" t="s">
        <v>16</v>
      </c>
      <c r="D138" s="15">
        <v>1600</v>
      </c>
      <c r="F138" s="28"/>
    </row>
    <row r="142" spans="1:9">
      <c r="F142" s="16" t="s">
        <v>21</v>
      </c>
    </row>
    <row r="143" spans="1:9">
      <c r="F143" s="2" t="s">
        <v>106</v>
      </c>
    </row>
    <row r="144" spans="1:9">
      <c r="F144" s="2" t="s">
        <v>107</v>
      </c>
    </row>
    <row r="145" spans="1:8">
      <c r="F145" s="2" t="s">
        <v>108</v>
      </c>
    </row>
    <row r="146" spans="1:8">
      <c r="F146" s="2" t="s">
        <v>109</v>
      </c>
    </row>
    <row r="147" spans="1:8">
      <c r="F147" s="2" t="s">
        <v>110</v>
      </c>
    </row>
    <row r="148" spans="1:8">
      <c r="F148" s="2" t="s">
        <v>111</v>
      </c>
    </row>
    <row r="149" spans="1:8">
      <c r="F149" s="33" t="s">
        <v>112</v>
      </c>
    </row>
    <row r="150" spans="1:8">
      <c r="F150" s="33" t="s">
        <v>113</v>
      </c>
    </row>
    <row r="151" spans="1:8">
      <c r="F151" s="33" t="s">
        <v>114</v>
      </c>
    </row>
    <row r="152" spans="1:8">
      <c r="F152" s="33" t="s">
        <v>115</v>
      </c>
    </row>
    <row r="153" spans="1:8" s="2" customFormat="1">
      <c r="A153" s="2" t="s">
        <v>7</v>
      </c>
    </row>
    <row r="154" spans="1:8">
      <c r="A154" s="5" t="s">
        <v>116</v>
      </c>
      <c r="B154" s="2" t="s">
        <v>117</v>
      </c>
    </row>
    <row r="156" spans="1:8">
      <c r="A156" s="2" t="s">
        <v>55</v>
      </c>
      <c r="F156" s="5" t="s">
        <v>118</v>
      </c>
      <c r="G156" s="2" t="str">
        <f ca="1">_xlfn.FORMULATEXT(F158)</f>
        <v>=CHOOSECOLS(SORT(A158:D162,{4,3},{-1,1}),1,3,4)</v>
      </c>
    </row>
    <row r="157" spans="1:8" ht="19.5" thickBot="1">
      <c r="A157" s="7" t="s">
        <v>119</v>
      </c>
      <c r="B157" s="7" t="s">
        <v>120</v>
      </c>
      <c r="C157" s="7" t="s">
        <v>121</v>
      </c>
      <c r="D157" s="7" t="s">
        <v>122</v>
      </c>
      <c r="F157" s="7" t="s">
        <v>119</v>
      </c>
      <c r="G157" s="7" t="s">
        <v>121</v>
      </c>
      <c r="H157" s="7" t="s">
        <v>122</v>
      </c>
    </row>
    <row r="158" spans="1:8" ht="19.5" thickTop="1">
      <c r="A158" s="9" t="s">
        <v>46</v>
      </c>
      <c r="B158" s="9" t="s">
        <v>123</v>
      </c>
      <c r="C158" s="9">
        <v>3</v>
      </c>
      <c r="D158" s="9">
        <v>88</v>
      </c>
      <c r="F158" s="34" t="str" cm="1">
        <f t="array" ref="F158:H162">_xlfn.CHOOSECOLS(_xlfn._xlws.SORT(A158:D162,{4,3},{-1,1}),1,3,4)</f>
        <v>佐藤</v>
      </c>
      <c r="G158" s="20">
        <v>1</v>
      </c>
      <c r="H158" s="20">
        <v>92</v>
      </c>
    </row>
    <row r="159" spans="1:8">
      <c r="A159" s="15" t="s">
        <v>16</v>
      </c>
      <c r="B159" s="15" t="s">
        <v>123</v>
      </c>
      <c r="C159" s="15">
        <v>1</v>
      </c>
      <c r="D159" s="15">
        <v>92</v>
      </c>
      <c r="F159" s="22" t="str">
        <v>高橋</v>
      </c>
      <c r="G159" s="22">
        <v>2</v>
      </c>
      <c r="H159" s="22">
        <v>88</v>
      </c>
    </row>
    <row r="160" spans="1:8">
      <c r="A160" s="15" t="s">
        <v>64</v>
      </c>
      <c r="B160" s="15" t="s">
        <v>124</v>
      </c>
      <c r="C160" s="15">
        <v>2</v>
      </c>
      <c r="D160" s="15">
        <v>88</v>
      </c>
      <c r="F160" s="22" t="str">
        <v>山田</v>
      </c>
      <c r="G160" s="22">
        <v>3</v>
      </c>
      <c r="H160" s="22">
        <v>88</v>
      </c>
    </row>
    <row r="161" spans="1:8">
      <c r="A161" s="15" t="s">
        <v>18</v>
      </c>
      <c r="B161" s="15" t="s">
        <v>124</v>
      </c>
      <c r="C161" s="15">
        <v>4</v>
      </c>
      <c r="D161" s="15">
        <v>75</v>
      </c>
      <c r="F161" s="22" t="str">
        <v>鈴木</v>
      </c>
      <c r="G161" s="22">
        <v>2</v>
      </c>
      <c r="H161" s="22">
        <v>75</v>
      </c>
    </row>
    <row r="162" spans="1:8">
      <c r="A162" s="15" t="s">
        <v>20</v>
      </c>
      <c r="B162" s="15" t="s">
        <v>125</v>
      </c>
      <c r="C162" s="15">
        <v>2</v>
      </c>
      <c r="D162" s="15">
        <v>75</v>
      </c>
      <c r="F162" s="22" t="str">
        <v>田中</v>
      </c>
      <c r="G162" s="22">
        <v>4</v>
      </c>
      <c r="H162" s="22">
        <v>75</v>
      </c>
    </row>
    <row r="163" spans="1:8">
      <c r="A163" s="6"/>
      <c r="B163" s="6"/>
      <c r="C163" s="6"/>
      <c r="D163" s="6"/>
      <c r="F163" s="24"/>
      <c r="G163" s="24"/>
      <c r="H163" s="24"/>
    </row>
    <row r="166" spans="1:8">
      <c r="F166" s="16" t="s">
        <v>21</v>
      </c>
    </row>
    <row r="167" spans="1:8">
      <c r="F167" s="2" t="s">
        <v>126</v>
      </c>
      <c r="H167" s="2" t="s">
        <v>127</v>
      </c>
    </row>
    <row r="168" spans="1:8">
      <c r="F168" s="2" t="s">
        <v>128</v>
      </c>
      <c r="H168" s="2" t="s">
        <v>129</v>
      </c>
    </row>
    <row r="169" spans="1:8">
      <c r="F169" s="2" t="s">
        <v>130</v>
      </c>
      <c r="H169" s="2" t="s">
        <v>131</v>
      </c>
    </row>
    <row r="170" spans="1:8">
      <c r="F170" s="2" t="s">
        <v>132</v>
      </c>
      <c r="H170" s="2" t="s">
        <v>133</v>
      </c>
    </row>
    <row r="171" spans="1:8">
      <c r="F171" s="2" t="s">
        <v>134</v>
      </c>
      <c r="H171" s="2" t="s">
        <v>135</v>
      </c>
    </row>
    <row r="172" spans="1:8">
      <c r="F172" s="2" t="s">
        <v>30</v>
      </c>
      <c r="H172" s="2" t="s">
        <v>72</v>
      </c>
    </row>
    <row r="173" spans="1:8" s="2" customFormat="1">
      <c r="A173" s="2" t="s">
        <v>7</v>
      </c>
    </row>
    <row r="174" spans="1:8">
      <c r="A174" s="5" t="s">
        <v>136</v>
      </c>
      <c r="B174" s="2" t="s">
        <v>137</v>
      </c>
    </row>
    <row r="176" spans="1:8">
      <c r="A176" s="2" t="s">
        <v>55</v>
      </c>
      <c r="F176" s="5" t="s">
        <v>138</v>
      </c>
      <c r="G176" s="2" t="str">
        <f ca="1">_xlfn.FORMULATEXT(F178)</f>
        <v>=SORT(A178:D182,{4,3,2},{-1,1,1})</v>
      </c>
    </row>
    <row r="177" spans="1:9" ht="19.5" thickBot="1">
      <c r="A177" s="7" t="s">
        <v>119</v>
      </c>
      <c r="B177" s="7" t="s">
        <v>120</v>
      </c>
      <c r="C177" s="7" t="s">
        <v>121</v>
      </c>
      <c r="D177" s="7" t="s">
        <v>122</v>
      </c>
      <c r="F177" s="7" t="s">
        <v>119</v>
      </c>
      <c r="G177" s="7" t="s">
        <v>120</v>
      </c>
      <c r="H177" s="7" t="s">
        <v>121</v>
      </c>
      <c r="I177" s="7" t="s">
        <v>122</v>
      </c>
    </row>
    <row r="178" spans="1:9" ht="19.5" thickTop="1">
      <c r="A178" s="9" t="s">
        <v>46</v>
      </c>
      <c r="B178" s="9" t="s">
        <v>123</v>
      </c>
      <c r="C178" s="9">
        <v>3</v>
      </c>
      <c r="D178" s="9">
        <v>88</v>
      </c>
      <c r="F178" s="34" t="str" cm="1">
        <f t="array" ref="F178:I182">_xlfn._xlws.SORT(A178:D182,{4,3,2},{-1,1,1})</f>
        <v>佐藤</v>
      </c>
      <c r="G178" s="11" t="str">
        <v>1組</v>
      </c>
      <c r="H178" s="11">
        <v>1</v>
      </c>
      <c r="I178" s="11">
        <v>92</v>
      </c>
    </row>
    <row r="179" spans="1:9">
      <c r="A179" s="15" t="s">
        <v>16</v>
      </c>
      <c r="B179" s="15" t="s">
        <v>123</v>
      </c>
      <c r="C179" s="15">
        <v>1</v>
      </c>
      <c r="D179" s="15">
        <v>92</v>
      </c>
      <c r="F179" s="13" t="str">
        <v>高橋</v>
      </c>
      <c r="G179" s="13" t="str">
        <v>2組</v>
      </c>
      <c r="H179" s="13">
        <v>2</v>
      </c>
      <c r="I179" s="13">
        <v>88</v>
      </c>
    </row>
    <row r="180" spans="1:9">
      <c r="A180" s="15" t="s">
        <v>64</v>
      </c>
      <c r="B180" s="15" t="s">
        <v>124</v>
      </c>
      <c r="C180" s="15">
        <v>2</v>
      </c>
      <c r="D180" s="15">
        <v>88</v>
      </c>
      <c r="F180" s="13" t="str">
        <v>山田</v>
      </c>
      <c r="G180" s="13" t="str">
        <v>1組</v>
      </c>
      <c r="H180" s="13">
        <v>3</v>
      </c>
      <c r="I180" s="13">
        <v>88</v>
      </c>
    </row>
    <row r="181" spans="1:9">
      <c r="A181" s="15" t="s">
        <v>18</v>
      </c>
      <c r="B181" s="15" t="s">
        <v>124</v>
      </c>
      <c r="C181" s="15">
        <v>4</v>
      </c>
      <c r="D181" s="15">
        <v>75</v>
      </c>
      <c r="F181" s="13" t="str">
        <v>鈴木</v>
      </c>
      <c r="G181" s="13" t="str">
        <v>3組</v>
      </c>
      <c r="H181" s="13">
        <v>2</v>
      </c>
      <c r="I181" s="13">
        <v>75</v>
      </c>
    </row>
    <row r="182" spans="1:9">
      <c r="A182" s="15" t="s">
        <v>20</v>
      </c>
      <c r="B182" s="15" t="s">
        <v>125</v>
      </c>
      <c r="C182" s="15">
        <v>2</v>
      </c>
      <c r="D182" s="15">
        <v>75</v>
      </c>
      <c r="F182" s="13" t="str">
        <v>田中</v>
      </c>
      <c r="G182" s="13" t="str">
        <v>2組</v>
      </c>
      <c r="H182" s="13">
        <v>4</v>
      </c>
      <c r="I182" s="13">
        <v>75</v>
      </c>
    </row>
    <row r="186" spans="1:9">
      <c r="F186" s="16" t="s">
        <v>21</v>
      </c>
    </row>
    <row r="187" spans="1:9">
      <c r="F187" s="2" t="s">
        <v>126</v>
      </c>
      <c r="H187" s="2" t="s">
        <v>139</v>
      </c>
    </row>
    <row r="188" spans="1:9">
      <c r="F188" s="2" t="s">
        <v>128</v>
      </c>
      <c r="H188" s="2" t="s">
        <v>140</v>
      </c>
    </row>
    <row r="189" spans="1:9">
      <c r="F189" s="2" t="s">
        <v>130</v>
      </c>
      <c r="H189" s="2" t="s">
        <v>141</v>
      </c>
    </row>
    <row r="190" spans="1:9">
      <c r="F190" s="2" t="s">
        <v>142</v>
      </c>
      <c r="H190" s="2" t="s">
        <v>143</v>
      </c>
    </row>
    <row r="191" spans="1:9">
      <c r="F191" s="2" t="s">
        <v>144</v>
      </c>
      <c r="H191" s="2" t="s">
        <v>145</v>
      </c>
    </row>
    <row r="192" spans="1:9">
      <c r="F192" s="2" t="s">
        <v>146</v>
      </c>
      <c r="H192" s="2" t="s">
        <v>147</v>
      </c>
    </row>
    <row r="193" spans="1:9" s="2" customFormat="1">
      <c r="A193" s="2" t="s">
        <v>7</v>
      </c>
    </row>
    <row r="194" spans="1:9">
      <c r="A194" s="2" t="s">
        <v>148</v>
      </c>
      <c r="B194" s="2" t="s">
        <v>149</v>
      </c>
    </row>
    <row r="197" spans="1:9">
      <c r="G197" s="2" t="str">
        <f ca="1">_xlfn.FORMULATEXT(F199)</f>
        <v>=SORT(FILTER(A199:D203,D199:D203&gt;=1000),4,-1)</v>
      </c>
    </row>
    <row r="198" spans="1:9">
      <c r="A198" s="17" t="s">
        <v>11</v>
      </c>
      <c r="B198" s="17" t="s">
        <v>12</v>
      </c>
      <c r="C198" s="17" t="s">
        <v>13</v>
      </c>
      <c r="D198" s="17" t="s">
        <v>14</v>
      </c>
      <c r="F198" s="17" t="s">
        <v>150</v>
      </c>
      <c r="G198" s="17" t="s">
        <v>12</v>
      </c>
      <c r="H198" s="17" t="s">
        <v>13</v>
      </c>
      <c r="I198" s="17" t="s">
        <v>14</v>
      </c>
    </row>
    <row r="199" spans="1:9">
      <c r="A199" s="17" t="s">
        <v>151</v>
      </c>
      <c r="B199" s="17" t="s">
        <v>15</v>
      </c>
      <c r="C199" s="17" t="s">
        <v>16</v>
      </c>
      <c r="D199" s="17">
        <v>1200</v>
      </c>
      <c r="F199" s="18" t="str" cm="1">
        <f t="array" ref="F199:I201">_xlfn._xlws.SORT(_xlfn._xlws.FILTER(A199:D203,D199:D203&gt;=1000),4,-1)</f>
        <v>5月3日</v>
      </c>
      <c r="G199" s="2" t="str">
        <v>みかん</v>
      </c>
      <c r="H199" s="2" t="str">
        <v>佐藤</v>
      </c>
      <c r="I199" s="2">
        <v>1700</v>
      </c>
    </row>
    <row r="200" spans="1:9">
      <c r="A200" s="17" t="s">
        <v>151</v>
      </c>
      <c r="B200" s="17" t="s">
        <v>17</v>
      </c>
      <c r="C200" s="17" t="s">
        <v>18</v>
      </c>
      <c r="D200" s="17">
        <v>900</v>
      </c>
      <c r="F200" s="2" t="str">
        <v>5月2日</v>
      </c>
      <c r="G200" s="2" t="str">
        <v>バナナ</v>
      </c>
      <c r="H200" s="2" t="str">
        <v>鈴木</v>
      </c>
      <c r="I200" s="2">
        <v>1500</v>
      </c>
    </row>
    <row r="201" spans="1:9">
      <c r="A201" s="17" t="s">
        <v>152</v>
      </c>
      <c r="B201" s="17" t="s">
        <v>19</v>
      </c>
      <c r="C201" s="17" t="s">
        <v>20</v>
      </c>
      <c r="D201" s="17">
        <v>1500</v>
      </c>
      <c r="F201" s="2" t="str">
        <v>5月1日</v>
      </c>
      <c r="G201" s="2" t="str">
        <v>りんご</v>
      </c>
      <c r="H201" s="2" t="str">
        <v>佐藤</v>
      </c>
      <c r="I201" s="2">
        <v>1200</v>
      </c>
    </row>
    <row r="202" spans="1:9">
      <c r="A202" s="17" t="s">
        <v>152</v>
      </c>
      <c r="B202" s="17" t="s">
        <v>15</v>
      </c>
      <c r="C202" s="17" t="s">
        <v>46</v>
      </c>
      <c r="D202" s="17">
        <v>800</v>
      </c>
    </row>
    <row r="203" spans="1:9">
      <c r="A203" s="17" t="s">
        <v>153</v>
      </c>
      <c r="B203" s="17" t="s">
        <v>17</v>
      </c>
      <c r="C203" s="17" t="s">
        <v>16</v>
      </c>
      <c r="D203" s="17">
        <v>1700</v>
      </c>
    </row>
    <row r="206" spans="1:9">
      <c r="F206" s="16" t="s">
        <v>21</v>
      </c>
    </row>
    <row r="207" spans="1:9">
      <c r="F207" s="2" t="s">
        <v>154</v>
      </c>
    </row>
    <row r="208" spans="1:9">
      <c r="F208" s="2" t="s">
        <v>155</v>
      </c>
    </row>
    <row r="209" spans="1:6">
      <c r="F209" s="2" t="s">
        <v>156</v>
      </c>
    </row>
    <row r="210" spans="1:6">
      <c r="F210" s="2" t="s">
        <v>157</v>
      </c>
    </row>
    <row r="211" spans="1:6">
      <c r="F211" s="2" t="s">
        <v>158</v>
      </c>
    </row>
    <row r="212" spans="1:6">
      <c r="F212" s="2" t="s">
        <v>159</v>
      </c>
    </row>
    <row r="213" spans="1:6" s="2" customFormat="1">
      <c r="A213" s="2" t="s">
        <v>7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⑯SORT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2026-07-09T12:20:44Z</dcterms:created>
  <dcterms:modified xsi:type="dcterms:W3CDTF">2026-07-09T12:21:28Z</dcterms:modified>
</cp:coreProperties>
</file>