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98E4B069-078F-4C89-B9B4-34439FC5F0B1}" xr6:coauthVersionLast="47" xr6:coauthVersionMax="47" xr10:uidLastSave="{00000000-0000-0000-0000-000000000000}"/>
  <bookViews>
    <workbookView xWindow="-110" yWindow="-110" windowWidth="19420" windowHeight="10300" xr2:uid="{8AB8B220-9607-4CD6-B221-9E85D8D68644}"/>
  </bookViews>
  <sheets>
    <sheet name="⑰SORTBY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58" i="1" l="1" a="1"/>
  <c r="I127" i="1"/>
  <c r="A127" i="1" a="1"/>
  <c r="F95" i="1" a="1"/>
  <c r="F73" i="1" a="1"/>
  <c r="A54" i="1" a="1"/>
  <c r="A22" i="1" a="1"/>
  <c r="H128" i="1" l="1"/>
  <c r="H127" i="1"/>
  <c r="H130" i="1"/>
  <c r="H131" i="1"/>
  <c r="H129" i="1"/>
  <c r="H1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2" authorId="0" shapeId="0" xr:uid="{1467332B-FC73-4113-94E9-B1565F484E94}">
      <text>
        <r>
          <rPr>
            <sz val="24"/>
            <color indexed="81"/>
            <rFont val="MS P ゴシック"/>
            <family val="3"/>
            <charset val="128"/>
          </rPr>
          <t>=SORTBY(A13:C18,F13:F18,1)</t>
        </r>
      </text>
    </comment>
    <comment ref="A54" authorId="0" shapeId="0" xr:uid="{7AC25627-0976-4C04-B58B-9A34E01ADE38}">
      <text>
        <r>
          <rPr>
            <sz val="24"/>
            <color indexed="81"/>
            <rFont val="MS P ゴシック"/>
            <family val="3"/>
            <charset val="128"/>
          </rPr>
          <t>=SORTBY(A62:D66,G62:G66,1)</t>
        </r>
      </text>
    </comment>
    <comment ref="F73" authorId="0" shapeId="0" xr:uid="{2D758516-D187-4718-AF80-B69D88DCC770}">
      <text>
        <r>
          <rPr>
            <sz val="24"/>
            <color indexed="81"/>
            <rFont val="MS P ゴシック"/>
            <family val="3"/>
            <charset val="128"/>
          </rPr>
          <t>=SORTBY(A89:D94,C89:C94,1,D89:D94,-1)</t>
        </r>
      </text>
    </comment>
    <comment ref="F95" authorId="0" shapeId="0" xr:uid="{BAA96E8A-55A0-4087-AC82-5FEF639C816B}">
      <text>
        <r>
          <rPr>
            <sz val="24"/>
            <color indexed="81"/>
            <rFont val="MS P ゴシック"/>
            <family val="3"/>
            <charset val="128"/>
          </rPr>
          <t>=SORTBY(A111:D116,B111:B116,1,C111:C116,1,D111:D116,-1)</t>
        </r>
      </text>
    </comment>
    <comment ref="A127" authorId="0" shapeId="0" xr:uid="{0B86ECCD-32A3-4943-8EB7-FC3AADEFF302}">
      <text>
        <r>
          <rPr>
            <sz val="24"/>
            <color indexed="81"/>
            <rFont val="MS P ゴシック"/>
            <family val="3"/>
            <charset val="128"/>
          </rPr>
          <t>=SORTBY(A134:C139,C134:C139,1,F134:F139,1)</t>
        </r>
      </text>
    </comment>
    <comment ref="H127" authorId="0" shapeId="0" xr:uid="{4A595844-17B5-4840-B9E1-0C6ACC7AEB75}">
      <text>
        <r>
          <rPr>
            <sz val="24"/>
            <color indexed="81"/>
            <rFont val="MS P ゴシック"/>
            <family val="3"/>
            <charset val="128"/>
          </rPr>
          <t>=VLOOKUP(A143,$E$134:$F$139,2,FALSE)</t>
        </r>
      </text>
    </comment>
    <comment ref="A158" authorId="0" shapeId="0" xr:uid="{B581C951-2822-472D-8082-68BADDA02A75}">
      <text>
        <r>
          <rPr>
            <sz val="24"/>
            <color indexed="81"/>
            <rFont val="MS P ゴシック"/>
            <family val="3"/>
            <charset val="128"/>
          </rPr>
          <t>=SORTBY(HSTACK(A167:C172,F167:F172),C167:C172,1,F167:F172,1)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<sst xmlns="http://schemas.openxmlformats.org/spreadsheetml/2006/main" count="288" uniqueCount="147">
  <si>
    <t>SORTBY関数_講習</t>
    <rPh sb="6" eb="8">
      <t>カンスウ</t>
    </rPh>
    <rPh sb="9" eb="11">
      <t>コウシュウ</t>
    </rPh>
    <phoneticPr fontId="2"/>
  </si>
  <si>
    <r>
      <rPr>
        <sz val="12"/>
        <color rgb="FFFF0000"/>
        <rFont val="Segoe UI Emoji"/>
        <family val="3"/>
      </rPr>
      <t>✏️</t>
    </r>
    <r>
      <rPr>
        <sz val="12"/>
        <color theme="1"/>
        <rFont val="メイリオ"/>
        <family val="2"/>
        <charset val="128"/>
      </rPr>
      <t xml:space="preserve"> 1.講習では黄色のセルに数式が入っています。</t>
    </r>
    <phoneticPr fontId="2"/>
  </si>
  <si>
    <t>この講習では、並べ替え処理を体系的に学びます。</t>
  </si>
  <si>
    <t>昇順・降順の基本操作を正しく理解できます。</t>
  </si>
  <si>
    <t>複数条件を組み合わせた並べ替えを扱います。</t>
  </si>
  <si>
    <t>必要な列だけ抽出して並べ替える方法を習得します。</t>
  </si>
  <si>
    <t>複数の表を結合し、統合後に並べ替える実務的な流れを学びます。</t>
  </si>
  <si>
    <t>_________________________________________________________________________________________________________________</t>
    <phoneticPr fontId="2"/>
  </si>
  <si>
    <t>講習_1</t>
  </si>
  <si>
    <t>SORT ではできない並べ替えを体験する</t>
  </si>
  <si>
    <t>次の「商品一覧」を、別表の「優先度（小さいほど優先）」の順に並べ替えなさい。</t>
  </si>
  <si>
    <t>表①</t>
    <rPh sb="0" eb="2">
      <t>ヒョウ1</t>
    </rPh>
    <phoneticPr fontId="2"/>
  </si>
  <si>
    <t>表②</t>
    <rPh sb="0" eb="1">
      <t>ヒョウ</t>
    </rPh>
    <phoneticPr fontId="2"/>
  </si>
  <si>
    <t>商品名</t>
  </si>
  <si>
    <t>価格</t>
  </si>
  <si>
    <t>在庫</t>
  </si>
  <si>
    <t>優先度</t>
  </si>
  <si>
    <t>りんご</t>
  </si>
  <si>
    <t>みかん</t>
  </si>
  <si>
    <t>ぶどう</t>
  </si>
  <si>
    <t>もも</t>
  </si>
  <si>
    <t>バナナ</t>
  </si>
  <si>
    <t>パイナップル</t>
  </si>
  <si>
    <t>講習_回答1</t>
    <phoneticPr fontId="2"/>
  </si>
  <si>
    <t>並替順１（昇順）</t>
    <rPh sb="0" eb="1">
      <t>ナミ</t>
    </rPh>
    <rPh sb="1" eb="2">
      <t>カ</t>
    </rPh>
    <rPh sb="2" eb="3">
      <t>ジュン</t>
    </rPh>
    <rPh sb="5" eb="7">
      <t>ショウジュン</t>
    </rPh>
    <phoneticPr fontId="2"/>
  </si>
  <si>
    <t>並替対象範囲表①</t>
    <rPh sb="0" eb="1">
      <t>ナラ</t>
    </rPh>
    <rPh sb="1" eb="2">
      <t>カ</t>
    </rPh>
    <rPh sb="2" eb="4">
      <t>タイショウ</t>
    </rPh>
    <rPh sb="4" eb="6">
      <t>ハンイ</t>
    </rPh>
    <rPh sb="6" eb="7">
      <t>ヒョウ</t>
    </rPh>
    <phoneticPr fontId="2"/>
  </si>
  <si>
    <t>基準範囲表②（外部基準）</t>
    <rPh sb="0" eb="2">
      <t>キジュン</t>
    </rPh>
    <rPh sb="2" eb="4">
      <t>ハンイ</t>
    </rPh>
    <rPh sb="4" eb="5">
      <t>ヒョウ</t>
    </rPh>
    <rPh sb="7" eb="9">
      <t>ガイブ</t>
    </rPh>
    <rPh sb="9" eb="11">
      <t>キジュン</t>
    </rPh>
    <phoneticPr fontId="2"/>
  </si>
  <si>
    <r>
      <rPr>
        <sz val="12"/>
        <color rgb="FFFF0000"/>
        <rFont val="Segoe UI Emoji"/>
        <family val="2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</si>
  <si>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・SORT ではできない理由</t>
  </si>
  <si>
    <t>優先度（F列）が「商品一覧（A:C）」の外にあるため</t>
  </si>
  <si>
    <t>・SORTBY の強み</t>
  </si>
  <si>
    <r>
      <rPr>
        <u/>
        <sz val="12"/>
        <color rgb="FFFF0000"/>
        <rFont val="メイリオ"/>
        <family val="3"/>
        <charset val="128"/>
      </rPr>
      <t>外部の基準列（F列）</t>
    </r>
    <r>
      <rPr>
        <sz val="12"/>
        <color theme="1"/>
        <rFont val="メイリオ"/>
        <family val="3"/>
        <charset val="128"/>
      </rPr>
      <t>を使って並べ替えできる</t>
    </r>
    <phoneticPr fontId="2"/>
  </si>
  <si>
    <t>・タイトル行</t>
  </si>
  <si>
    <t>並べ替え対象に含めない（A12:C17 のようにデータ部分だけ）</t>
  </si>
  <si>
    <t>・行数一致</t>
  </si>
  <si>
    <t>並べ替え対象と基準列の行数を揃える</t>
  </si>
  <si>
    <t>・実務での意味</t>
  </si>
  <si>
    <t>別表の優先度・評価点・ランキングで並べ替える処理が簡単にできる</t>
  </si>
  <si>
    <r>
      <rPr>
        <sz val="12"/>
        <color rgb="FFFF0000"/>
        <rFont val="Segoe UI Emoji"/>
        <family val="2"/>
      </rPr>
      <t>📑</t>
    </r>
    <r>
      <rPr>
        <sz val="12"/>
        <color theme="1"/>
        <rFont val="メイリオ"/>
        <family val="3"/>
        <charset val="128"/>
      </rPr>
      <t xml:space="preserve"> 引数一覧</t>
    </r>
    <phoneticPr fontId="2"/>
  </si>
  <si>
    <t>・並べ替え対象範囲</t>
    <phoneticPr fontId="2"/>
  </si>
  <si>
    <t>A列〜C列の「商品一覧」を指定する（例：A12:C17）</t>
  </si>
  <si>
    <t>・基準範囲1</t>
    <phoneticPr fontId="2"/>
  </si>
  <si>
    <t>優先度の列（F列）を指定する（例：F12:F17）</t>
  </si>
  <si>
    <t>・並べ替え順1</t>
    <phoneticPr fontId="2"/>
  </si>
  <si>
    <t>昇順＝1、降順＝-1（今回は優先度が小さいほど優先なので 1）</t>
  </si>
  <si>
    <t>・基準範囲2以降</t>
    <phoneticPr fontId="2"/>
  </si>
  <si>
    <t>必要に応じて追加（講習１では使用しない）</t>
  </si>
  <si>
    <t>講習_２</t>
    <phoneticPr fontId="2"/>
  </si>
  <si>
    <t>表①を表②の職位の高い人が表の上にくるように並び替えなさい。</t>
    <rPh sb="0" eb="1">
      <t>ヒョウ</t>
    </rPh>
    <rPh sb="3" eb="4">
      <t>ヒョウ</t>
    </rPh>
    <rPh sb="6" eb="8">
      <t>ショクイ</t>
    </rPh>
    <rPh sb="9" eb="10">
      <t>タカ</t>
    </rPh>
    <rPh sb="11" eb="12">
      <t>ヒト</t>
    </rPh>
    <rPh sb="13" eb="14">
      <t>ヒョウ</t>
    </rPh>
    <rPh sb="15" eb="16">
      <t>ウエ</t>
    </rPh>
    <rPh sb="22" eb="23">
      <t>ナラ</t>
    </rPh>
    <rPh sb="24" eb="25">
      <t>カ</t>
    </rPh>
    <phoneticPr fontId="2"/>
  </si>
  <si>
    <t>※ この並べ替えは SORT ではできません。外部の基準（職位の優先順位）を使う必要があります。</t>
  </si>
  <si>
    <t>職位</t>
    <rPh sb="0" eb="2">
      <t>ショクイ</t>
    </rPh>
    <phoneticPr fontId="2"/>
  </si>
  <si>
    <t>部署</t>
    <rPh sb="0" eb="2">
      <t>ブショ</t>
    </rPh>
    <phoneticPr fontId="2"/>
  </si>
  <si>
    <t>名前</t>
    <rPh sb="0" eb="2">
      <t>ナマエ</t>
    </rPh>
    <phoneticPr fontId="2"/>
  </si>
  <si>
    <t>売上</t>
    <rPh sb="0" eb="2">
      <t>ウリアゲ</t>
    </rPh>
    <phoneticPr fontId="2"/>
  </si>
  <si>
    <t>優先順位</t>
    <rPh sb="0" eb="2">
      <t>ユウセン</t>
    </rPh>
    <rPh sb="2" eb="4">
      <t>ジュンイ</t>
    </rPh>
    <phoneticPr fontId="2"/>
  </si>
  <si>
    <t>担当</t>
    <rPh sb="0" eb="2">
      <t>タントウ</t>
    </rPh>
    <phoneticPr fontId="2"/>
  </si>
  <si>
    <t>栄店</t>
    <rPh sb="0" eb="1">
      <t>サカエ</t>
    </rPh>
    <rPh sb="1" eb="2">
      <t>テン</t>
    </rPh>
    <phoneticPr fontId="2"/>
  </si>
  <si>
    <t>宮崎</t>
    <rPh sb="0" eb="2">
      <t>ミヤザキ</t>
    </rPh>
    <phoneticPr fontId="2"/>
  </si>
  <si>
    <t>部長</t>
    <rPh sb="0" eb="2">
      <t>ブチョウ</t>
    </rPh>
    <phoneticPr fontId="2"/>
  </si>
  <si>
    <t>本社</t>
    <rPh sb="0" eb="2">
      <t>ホンシャ</t>
    </rPh>
    <phoneticPr fontId="2"/>
  </si>
  <si>
    <t>高橋</t>
    <rPh sb="0" eb="2">
      <t>タカハシ</t>
    </rPh>
    <phoneticPr fontId="2"/>
  </si>
  <si>
    <t>本部長</t>
    <rPh sb="0" eb="3">
      <t>ホンブチョウ</t>
    </rPh>
    <phoneticPr fontId="2"/>
  </si>
  <si>
    <t>大久保</t>
    <rPh sb="0" eb="3">
      <t>オオクボ</t>
    </rPh>
    <phoneticPr fontId="2"/>
  </si>
  <si>
    <t>課長</t>
    <rPh sb="0" eb="2">
      <t>カチョウ</t>
    </rPh>
    <phoneticPr fontId="2"/>
  </si>
  <si>
    <t>名古屋</t>
    <rPh sb="0" eb="3">
      <t>ナゴヤ</t>
    </rPh>
    <phoneticPr fontId="2"/>
  </si>
  <si>
    <t>池田</t>
    <rPh sb="0" eb="2">
      <t>イケダ</t>
    </rPh>
    <phoneticPr fontId="2"/>
  </si>
  <si>
    <t>係長</t>
    <rPh sb="0" eb="2">
      <t>カカリチョウ</t>
    </rPh>
    <phoneticPr fontId="2"/>
  </si>
  <si>
    <t>安西</t>
    <rPh sb="0" eb="2">
      <t>アンザイ</t>
    </rPh>
    <phoneticPr fontId="2"/>
  </si>
  <si>
    <t>講習_回答２</t>
    <phoneticPr fontId="2"/>
  </si>
  <si>
    <t>職位の優先順位で並び替える</t>
    <rPh sb="0" eb="2">
      <t>ショクイ</t>
    </rPh>
    <rPh sb="3" eb="5">
      <t>ユウセン</t>
    </rPh>
    <rPh sb="5" eb="7">
      <t>ジュンイ</t>
    </rPh>
    <rPh sb="8" eb="9">
      <t>ナラ</t>
    </rPh>
    <rPh sb="10" eb="11">
      <t>カ</t>
    </rPh>
    <phoneticPr fontId="2"/>
  </si>
  <si>
    <t>職位の優先順位（表②）が「表①の外」にあるため、SORT では参照できない</t>
  </si>
  <si>
    <t>外部の基準列（優先順位）を使って並べ替えできる</t>
  </si>
  <si>
    <t>・外部基準の意味</t>
  </si>
  <si>
    <t>表①の並び順が実務で崩れていても、表②の正しい順序で並べ替えられる</t>
  </si>
  <si>
    <t>・最優先キー</t>
  </si>
  <si>
    <t>職位の優先順位（G列）を昇順（1）で指定する</t>
  </si>
  <si>
    <t>並べ替え対象に含めない</t>
    <phoneticPr fontId="2"/>
  </si>
  <si>
    <t>並べ替え対象（表①）と基準列（表②）の行数を揃える</t>
    <rPh sb="7" eb="8">
      <t>ヒョウ</t>
    </rPh>
    <rPh sb="15" eb="16">
      <t>ヒョウ</t>
    </rPh>
    <phoneticPr fontId="2"/>
  </si>
  <si>
    <t>担当者が一番上に来てしまう“あるある”を、正しい職位順に直せる</t>
  </si>
  <si>
    <t>講習_３</t>
    <phoneticPr fontId="2"/>
  </si>
  <si>
    <t>次の表を ①年齢（昇順） → ②売上（降順） の優先順位で並べ替えなさい。</t>
  </si>
  <si>
    <t>講習_回答３</t>
    <phoneticPr fontId="2"/>
  </si>
  <si>
    <t>名前</t>
  </si>
  <si>
    <t>部署</t>
  </si>
  <si>
    <t>年齢</t>
  </si>
  <si>
    <t>売上</t>
  </si>
  <si>
    <t>佐藤</t>
  </si>
  <si>
    <t>営業</t>
  </si>
  <si>
    <t>鈴木</t>
  </si>
  <si>
    <t>開発</t>
  </si>
  <si>
    <t>高橋</t>
  </si>
  <si>
    <t>田中</t>
  </si>
  <si>
    <t>伊藤</t>
  </si>
  <si>
    <t>渡辺</t>
  </si>
  <si>
    <t>・SORT との違い</t>
  </si>
  <si>
    <t>複数条件の並べ替えを「列範囲のまま」指定できる（SORT は配列が必要）</t>
  </si>
  <si>
    <t>・SORT の弱点</t>
  </si>
  <si>
    <t>複数条件で並べ替えるには {年齢列, 売上列} のような配列を自分で作る必要がある</t>
  </si>
  <si>
    <t>基準列をそのまま指定できるため、式が短く読みやすい</t>
  </si>
  <si>
    <t>年齢（C列）を昇順（1）</t>
  </si>
  <si>
    <t>・第2キー</t>
  </si>
  <si>
    <t>売上（D列）を降順（-1）</t>
  </si>
  <si>
    <t>並べ替え対象に含めない（A列〜D列のデータ部分だけ）</t>
  </si>
  <si>
    <t>「年齢順に並べ、その中で売上順に並べる」処理は現場で非常に多い</t>
  </si>
  <si>
    <t>講習_4</t>
    <rPh sb="0" eb="2">
      <t>コウシュウ</t>
    </rPh>
    <phoneticPr fontId="2"/>
  </si>
  <si>
    <t>①店コード（昇順） → ②価格（昇順） → ③販売数（降順）の優先順位で並べ替えなさい。</t>
    <rPh sb="1" eb="2">
      <t>ミセ</t>
    </rPh>
    <phoneticPr fontId="2"/>
  </si>
  <si>
    <t>講習_回答４</t>
    <phoneticPr fontId="2"/>
  </si>
  <si>
    <t>品目</t>
  </si>
  <si>
    <t>店コード</t>
    <rPh sb="0" eb="1">
      <t>ミセ</t>
    </rPh>
    <phoneticPr fontId="2"/>
  </si>
  <si>
    <t>販売数</t>
  </si>
  <si>
    <t>複数条件で並べ替えるには {店コード列, 価格列, 販売数列} のような配列を自分で作る必要がある</t>
  </si>
  <si>
    <t>店コード（B列）を昇順（1）</t>
  </si>
  <si>
    <t>価格（C列）を昇順（1）</t>
  </si>
  <si>
    <t>・第3キー</t>
  </si>
  <si>
    <t>販売数（D列）を降順（-1）</t>
  </si>
  <si>
    <t>「店舗コード → 価格 → 販売数」のような複数条件の並べ替えは現場で非常に多い</t>
  </si>
  <si>
    <t>講習_5</t>
    <rPh sb="0" eb="2">
      <t>コウシュウ</t>
    </rPh>
    <phoneticPr fontId="2"/>
  </si>
  <si>
    <t>① 表①を、入社年（昇順） → 年齢（降順）で並べ替えなさい。</t>
  </si>
  <si>
    <t>※ 年齢は別表（表②）にあります。並べ替えでは外部基準として参照します。</t>
  </si>
  <si>
    <t>② 回答表の年齢は、確認のため VLOOKUP で取り込みなさい。</t>
  </si>
  <si>
    <t>表①</t>
    <rPh sb="0" eb="1">
      <t>ヒョウ</t>
    </rPh>
    <phoneticPr fontId="2"/>
  </si>
  <si>
    <t>入社年</t>
  </si>
  <si>
    <t>講習_回答５</t>
    <phoneticPr fontId="2"/>
  </si>
  <si>
    <t>年齢の確認してみよう！</t>
    <rPh sb="0" eb="2">
      <t>ネンレイ</t>
    </rPh>
    <rPh sb="3" eb="5">
      <t>カクニン</t>
    </rPh>
    <phoneticPr fontId="2"/>
  </si>
  <si>
    <t>・外部基準の使い方</t>
  </si>
  <si>
    <t>並べ替えに使う「年齢」は表②の年齢列を SORTBY で直接参照する</t>
  </si>
  <si>
    <t>・VLOOKUP の役割</t>
  </si>
  <si>
    <t>回答表に表示する年齢を確認用として取り込むだけ（並べ替えには使わない）</t>
  </si>
  <si>
    <t>SORT は外部表の列を基準にできないため今回の処理は不可</t>
  </si>
  <si>
    <t>内部基準（入社年）と外部基準（年齢）を同時に扱える</t>
  </si>
  <si>
    <t>入社年（C列）を昇順（1）</t>
  </si>
  <si>
    <t>年齢（表②の年齢列）を降順（-1）</t>
  </si>
  <si>
    <t>内部データ＋別表の属性で並べ替えるケースは現場で非常に多い</t>
  </si>
  <si>
    <t>講習_６</t>
    <rPh sb="0" eb="2">
      <t>コウシュウ</t>
    </rPh>
    <phoneticPr fontId="2"/>
  </si>
  <si>
    <t>表①と表②を、名前・部署・入社年・年齢の並びの表にして、入社年（昇順）、年齢（昇順）で並べなさい</t>
    <rPh sb="0" eb="1">
      <t>ヒョウ</t>
    </rPh>
    <rPh sb="3" eb="4">
      <t>ヒョウ</t>
    </rPh>
    <rPh sb="7" eb="9">
      <t>ナマエ</t>
    </rPh>
    <rPh sb="10" eb="12">
      <t>ブショ</t>
    </rPh>
    <rPh sb="13" eb="15">
      <t>ニュウシャ</t>
    </rPh>
    <rPh sb="15" eb="16">
      <t>ネン</t>
    </rPh>
    <rPh sb="17" eb="19">
      <t>ネンレイ</t>
    </rPh>
    <rPh sb="20" eb="21">
      <t>ナラ</t>
    </rPh>
    <rPh sb="23" eb="24">
      <t>ヒョウ</t>
    </rPh>
    <rPh sb="28" eb="30">
      <t>ニュウシャ</t>
    </rPh>
    <rPh sb="30" eb="31">
      <t>ネン</t>
    </rPh>
    <rPh sb="32" eb="34">
      <t>ショウジュン</t>
    </rPh>
    <rPh sb="36" eb="38">
      <t>ネンレイ</t>
    </rPh>
    <rPh sb="39" eb="41">
      <t>ショウジュン</t>
    </rPh>
    <rPh sb="43" eb="44">
      <t>ナラ</t>
    </rPh>
    <phoneticPr fontId="2"/>
  </si>
  <si>
    <t>講習_回答６</t>
    <phoneticPr fontId="2"/>
  </si>
  <si>
    <t>・外部表の結合</t>
  </si>
  <si>
    <t>HSTACK を使って表①（名前・部署・入社年）と表②（年齢）を横に結合する</t>
  </si>
  <si>
    <t>・VLOOKUP との違い</t>
  </si>
  <si>
    <t>HSTACK は「列を追加するだけ」で、検索列の順番や参照範囲の固定が不要</t>
  </si>
  <si>
    <t>結合した表をそのまま並べ替えできる（内部基準＋外部基準の同時処理）</t>
  </si>
  <si>
    <t>年齢（F列）を昇順（1）</t>
    <rPh sb="7" eb="9">
      <t>ショウジュン</t>
    </rPh>
    <phoneticPr fontId="2"/>
  </si>
  <si>
    <t>・表の構造化</t>
  </si>
  <si>
    <t>名前をキーにして2つの表を正しく結合することが重要</t>
  </si>
  <si>
    <t>「マスタ表（表②）を結合して並べ替える」処理は現場で非常に多い</t>
  </si>
  <si>
    <t>・中級の学び</t>
  </si>
  <si>
    <t>複数の表を結合 → 並べ替えという“データ加工の流れ”を理解する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</si>
</sst>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1"/>
      <color theme="1"/>
      <name val="游ゴシック"/>
      <family val="2"/>
      <charset val="128"/>
      <scheme val="minor"/>
    </font>
    <font>
      <b/>
      <sz val="20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rgb="FFFF0000"/>
      <name val="Segoe UI Emoji"/>
      <family val="3"/>
    </font>
    <font>
      <sz val="12"/>
      <color theme="1"/>
      <name val="メイリオ"/>
      <family val="2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Segoe UI Emoji"/>
      <family val="2"/>
    </font>
    <font>
      <u/>
      <sz val="12"/>
      <color rgb="FFFF0000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left" vertical="center" indent="2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7"/>
    </xf>
    <xf numFmtId="0" fontId="3" fillId="0" borderId="0" xfId="0" applyFont="1" applyAlignment="1">
      <alignment horizontal="left" vertical="center" indent="9"/>
    </xf>
    <xf numFmtId="0" fontId="5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6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2"/>
    </xf>
    <xf numFmtId="0" fontId="9" fillId="0" borderId="0" xfId="0" applyFo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indent="3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BFC9DD5B-75F0-46E9-B467-27403000D61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1079500</xdr:colOff>
      <xdr:row>23</xdr:row>
      <xdr:rowOff>107950</xdr:rowOff>
    </xdr:from>
    <xdr:to>
      <xdr:col>6</xdr:col>
      <xdr:colOff>0</xdr:colOff>
      <xdr:row>23</xdr:row>
      <xdr:rowOff>120650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F07211B-A9EB-4DED-8517-7134347F42A0}"/>
            </a:ext>
          </a:extLst>
        </xdr:cNvPr>
        <xdr:cNvCxnSpPr/>
      </xdr:nvCxnSpPr>
      <xdr:spPr>
        <a:xfrm flipV="1">
          <a:off x="5524500" y="6515100"/>
          <a:ext cx="1143000" cy="1270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146050</xdr:colOff>
      <xdr:row>23</xdr:row>
      <xdr:rowOff>107950</xdr:rowOff>
    </xdr:from>
    <xdr:to>
      <xdr:col>7</xdr:col>
      <xdr:colOff>107950</xdr:colOff>
      <xdr:row>23</xdr:row>
      <xdr:rowOff>114300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4EA3152-33B7-4DDD-A2A4-C781809D9841}"/>
            </a:ext>
          </a:extLst>
        </xdr:cNvPr>
        <xdr:cNvCxnSpPr/>
      </xdr:nvCxnSpPr>
      <xdr:spPr>
        <a:xfrm flipV="1">
          <a:off x="6813550" y="6515100"/>
          <a:ext cx="1073150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23</xdr:row>
      <xdr:rowOff>114300</xdr:rowOff>
    </xdr:from>
    <xdr:to>
      <xdr:col>7</xdr:col>
      <xdr:colOff>711200</xdr:colOff>
      <xdr:row>23</xdr:row>
      <xdr:rowOff>114300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EF8136FD-8AC6-48AA-AC6E-D7E673341D4B}"/>
            </a:ext>
          </a:extLst>
        </xdr:cNvPr>
        <xdr:cNvCxnSpPr/>
      </xdr:nvCxnSpPr>
      <xdr:spPr>
        <a:xfrm>
          <a:off x="8045450" y="6521450"/>
          <a:ext cx="444500" cy="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4D8ED-0004-4DC6-9E21-7AC6D812B6ED}">
  <sheetPr>
    <tabColor theme="1"/>
  </sheetPr>
  <dimension ref="A1:AO177"/>
  <sheetViews>
    <sheetView showGridLines="0" tabSelected="1" workbookViewId="0"/>
  </sheetViews>
  <sheetFormatPr defaultRowHeight="19"/>
  <cols>
    <col min="1" max="41" width="14.58203125" style="2" customWidth="1"/>
  </cols>
  <sheetData>
    <row r="1" spans="1:7" s="2" customFormat="1" ht="31.5">
      <c r="A1" s="1" t="s">
        <v>0</v>
      </c>
      <c r="G1" s="2" t="s">
        <v>1</v>
      </c>
    </row>
    <row r="2" spans="1:7" s="2" customFormat="1" ht="36" customHeight="1">
      <c r="A2" s="3" t="s">
        <v>2</v>
      </c>
    </row>
    <row r="3" spans="1:7" s="2" customFormat="1" ht="28.5" customHeight="1">
      <c r="A3" s="3" t="s">
        <v>3</v>
      </c>
    </row>
    <row r="4" spans="1:7" s="2" customFormat="1" ht="28.5" customHeight="1">
      <c r="A4" s="3" t="s">
        <v>4</v>
      </c>
    </row>
    <row r="5" spans="1:7" s="2" customFormat="1" ht="28.5" customHeight="1">
      <c r="A5" s="3" t="s">
        <v>5</v>
      </c>
    </row>
    <row r="6" spans="1:7" s="2" customFormat="1" ht="28.5" customHeight="1">
      <c r="A6" s="3" t="s">
        <v>6</v>
      </c>
    </row>
    <row r="7" spans="1:7" s="2" customFormat="1">
      <c r="A7" s="2" t="s">
        <v>7</v>
      </c>
    </row>
    <row r="8" spans="1:7" s="2" customFormat="1">
      <c r="A8" s="4" t="s">
        <v>8</v>
      </c>
      <c r="B8" s="2" t="s">
        <v>9</v>
      </c>
    </row>
    <row r="9" spans="1:7" s="2" customFormat="1">
      <c r="B9" s="2" t="s">
        <v>10</v>
      </c>
    </row>
    <row r="11" spans="1:7" s="2" customFormat="1">
      <c r="A11" s="2" t="s">
        <v>11</v>
      </c>
      <c r="E11" s="2" t="s">
        <v>12</v>
      </c>
    </row>
    <row r="12" spans="1:7" s="2" customFormat="1">
      <c r="A12" s="5" t="s">
        <v>13</v>
      </c>
      <c r="B12" s="5" t="s">
        <v>14</v>
      </c>
      <c r="C12" s="5" t="s">
        <v>15</v>
      </c>
      <c r="E12" s="5" t="s">
        <v>13</v>
      </c>
      <c r="F12" s="5" t="s">
        <v>16</v>
      </c>
    </row>
    <row r="13" spans="1:7" s="2" customFormat="1">
      <c r="A13" s="5" t="s">
        <v>17</v>
      </c>
      <c r="B13" s="5">
        <v>180</v>
      </c>
      <c r="C13" s="5">
        <v>320</v>
      </c>
      <c r="E13" s="5" t="s">
        <v>17</v>
      </c>
      <c r="F13" s="5">
        <v>3</v>
      </c>
    </row>
    <row r="14" spans="1:7" s="2" customFormat="1">
      <c r="A14" s="5" t="s">
        <v>18</v>
      </c>
      <c r="B14" s="5">
        <v>120</v>
      </c>
      <c r="C14" s="5">
        <v>450</v>
      </c>
      <c r="E14" s="5" t="s">
        <v>18</v>
      </c>
      <c r="F14" s="5">
        <v>1</v>
      </c>
    </row>
    <row r="15" spans="1:7" s="2" customFormat="1">
      <c r="A15" s="5" t="s">
        <v>19</v>
      </c>
      <c r="B15" s="5">
        <v>350</v>
      </c>
      <c r="C15" s="5">
        <v>280</v>
      </c>
      <c r="E15" s="5" t="s">
        <v>19</v>
      </c>
      <c r="F15" s="5">
        <v>5</v>
      </c>
    </row>
    <row r="16" spans="1:7" s="2" customFormat="1">
      <c r="A16" s="5" t="s">
        <v>20</v>
      </c>
      <c r="B16" s="5">
        <v>420</v>
      </c>
      <c r="C16" s="5">
        <v>310</v>
      </c>
      <c r="E16" s="5" t="s">
        <v>20</v>
      </c>
      <c r="F16" s="5">
        <v>4</v>
      </c>
    </row>
    <row r="17" spans="1:8" s="2" customFormat="1">
      <c r="A17" s="5" t="s">
        <v>21</v>
      </c>
      <c r="B17" s="5">
        <v>150</v>
      </c>
      <c r="C17" s="5">
        <v>600</v>
      </c>
      <c r="E17" s="5" t="s">
        <v>21</v>
      </c>
      <c r="F17" s="5">
        <v>2</v>
      </c>
    </row>
    <row r="18" spans="1:8" s="2" customFormat="1">
      <c r="A18" s="5" t="s">
        <v>22</v>
      </c>
      <c r="B18" s="5">
        <v>380</v>
      </c>
      <c r="C18" s="5">
        <v>250</v>
      </c>
      <c r="E18" s="5" t="s">
        <v>22</v>
      </c>
      <c r="F18" s="5">
        <v>6</v>
      </c>
    </row>
    <row r="20" spans="1:8" s="2" customFormat="1">
      <c r="A20" s="4" t="s">
        <v>23</v>
      </c>
      <c r="B20" s="2" t="s">
        <v>9</v>
      </c>
    </row>
    <row r="21" spans="1:8" s="2" customFormat="1">
      <c r="A21" s="5" t="s">
        <v>13</v>
      </c>
      <c r="B21" s="5" t="s">
        <v>14</v>
      </c>
      <c r="C21" s="5" t="s">
        <v>15</v>
      </c>
    </row>
    <row r="22" spans="1:8" s="2" customFormat="1">
      <c r="A22" s="6" t="str" cm="1">
        <f t="array" ref="A22:C27">_xlfn.SORTBY(A13:C18,F13:F18,1)</f>
        <v>みかん</v>
      </c>
      <c r="B22" s="7">
        <v>120</v>
      </c>
      <c r="C22" s="7">
        <v>450</v>
      </c>
    </row>
    <row r="23" spans="1:8" s="2" customFormat="1">
      <c r="A23" s="8" t="str">
        <v>バナナ</v>
      </c>
      <c r="B23" s="9">
        <v>150</v>
      </c>
      <c r="C23" s="9">
        <v>600</v>
      </c>
    </row>
    <row r="24" spans="1:8" s="2" customFormat="1">
      <c r="A24" s="8" t="str">
        <v>りんご</v>
      </c>
      <c r="B24" s="9">
        <v>180</v>
      </c>
      <c r="C24" s="9">
        <v>320</v>
      </c>
      <c r="H24" s="10" t="s">
        <v>24</v>
      </c>
    </row>
    <row r="25" spans="1:8" s="2" customFormat="1">
      <c r="A25" s="8" t="str">
        <v>もも</v>
      </c>
      <c r="B25" s="9">
        <v>420</v>
      </c>
      <c r="C25" s="9">
        <v>310</v>
      </c>
      <c r="E25" s="11" t="s">
        <v>25</v>
      </c>
      <c r="G25" s="3" t="s">
        <v>26</v>
      </c>
    </row>
    <row r="26" spans="1:8" s="2" customFormat="1">
      <c r="A26" s="8" t="str">
        <v>ぶどう</v>
      </c>
      <c r="B26" s="9">
        <v>350</v>
      </c>
      <c r="C26" s="9">
        <v>280</v>
      </c>
    </row>
    <row r="27" spans="1:8" s="2" customFormat="1">
      <c r="A27" s="8" t="str">
        <v>パイナップル</v>
      </c>
      <c r="B27" s="9">
        <v>380</v>
      </c>
      <c r="C27" s="9">
        <v>250</v>
      </c>
    </row>
    <row r="29" spans="1:8" s="2" customFormat="1">
      <c r="A29" s="12" t="s">
        <v>27</v>
      </c>
    </row>
    <row r="30" spans="1:8" s="2" customFormat="1">
      <c r="A30" s="3" t="s">
        <v>28</v>
      </c>
      <c r="C30" s="2" t="s">
        <v>29</v>
      </c>
    </row>
    <row r="31" spans="1:8" s="2" customFormat="1">
      <c r="A31" s="3" t="s">
        <v>30</v>
      </c>
      <c r="C31" s="2" t="s">
        <v>31</v>
      </c>
    </row>
    <row r="32" spans="1:8" s="2" customFormat="1">
      <c r="A32" s="3" t="s">
        <v>32</v>
      </c>
      <c r="C32" s="2" t="s">
        <v>33</v>
      </c>
    </row>
    <row r="33" spans="1:7" s="2" customFormat="1">
      <c r="A33" s="3" t="s">
        <v>34</v>
      </c>
      <c r="C33" s="2" t="s">
        <v>35</v>
      </c>
    </row>
    <row r="34" spans="1:7" s="2" customFormat="1">
      <c r="A34" s="3" t="s">
        <v>36</v>
      </c>
      <c r="C34" s="2" t="s">
        <v>37</v>
      </c>
    </row>
    <row r="36" spans="1:7" s="2" customFormat="1">
      <c r="A36" s="12" t="s">
        <v>38</v>
      </c>
    </row>
    <row r="37" spans="1:7" s="2" customFormat="1">
      <c r="A37" s="2" t="s">
        <v>39</v>
      </c>
      <c r="C37" s="2" t="s">
        <v>40</v>
      </c>
    </row>
    <row r="38" spans="1:7" s="2" customFormat="1">
      <c r="A38" s="2" t="s">
        <v>41</v>
      </c>
      <c r="C38" s="2" t="s">
        <v>42</v>
      </c>
    </row>
    <row r="39" spans="1:7" s="2" customFormat="1">
      <c r="A39" s="2" t="s">
        <v>43</v>
      </c>
      <c r="C39" s="2" t="s">
        <v>44</v>
      </c>
    </row>
    <row r="40" spans="1:7" s="2" customFormat="1">
      <c r="A40" s="2" t="s">
        <v>45</v>
      </c>
      <c r="C40" s="2" t="s">
        <v>46</v>
      </c>
    </row>
    <row r="41" spans="1:7" s="2" customFormat="1">
      <c r="A41" s="2" t="s">
        <v>7</v>
      </c>
    </row>
    <row r="42" spans="1:7" s="2" customFormat="1">
      <c r="A42" s="4" t="s">
        <v>47</v>
      </c>
      <c r="B42" s="2" t="s">
        <v>48</v>
      </c>
    </row>
    <row r="43" spans="1:7" s="2" customFormat="1">
      <c r="B43" s="2" t="s">
        <v>49</v>
      </c>
    </row>
    <row r="44" spans="1:7" s="2" customFormat="1">
      <c r="A44" s="2" t="s">
        <v>11</v>
      </c>
      <c r="F44" s="2" t="s">
        <v>12</v>
      </c>
    </row>
    <row r="45" spans="1:7" s="2" customFormat="1">
      <c r="A45" s="5" t="s">
        <v>50</v>
      </c>
      <c r="B45" s="5" t="s">
        <v>51</v>
      </c>
      <c r="C45" s="5" t="s">
        <v>52</v>
      </c>
      <c r="D45" s="5" t="s">
        <v>53</v>
      </c>
      <c r="F45" s="5" t="s">
        <v>50</v>
      </c>
      <c r="G45" s="5" t="s">
        <v>54</v>
      </c>
    </row>
    <row r="46" spans="1:7" s="2" customFormat="1">
      <c r="A46" s="5" t="s">
        <v>55</v>
      </c>
      <c r="B46" s="5" t="s">
        <v>56</v>
      </c>
      <c r="C46" s="5" t="s">
        <v>57</v>
      </c>
      <c r="D46" s="5">
        <v>1000</v>
      </c>
      <c r="F46" s="5" t="s">
        <v>55</v>
      </c>
      <c r="G46" s="5">
        <v>5</v>
      </c>
    </row>
    <row r="47" spans="1:7" s="2" customFormat="1">
      <c r="A47" s="5" t="s">
        <v>58</v>
      </c>
      <c r="B47" s="5" t="s">
        <v>59</v>
      </c>
      <c r="C47" s="5" t="s">
        <v>60</v>
      </c>
      <c r="D47" s="5">
        <v>300</v>
      </c>
      <c r="F47" s="5" t="s">
        <v>58</v>
      </c>
      <c r="G47" s="5">
        <v>2</v>
      </c>
    </row>
    <row r="48" spans="1:7" s="2" customFormat="1">
      <c r="A48" s="5" t="s">
        <v>61</v>
      </c>
      <c r="B48" s="5" t="s">
        <v>59</v>
      </c>
      <c r="C48" s="5" t="s">
        <v>62</v>
      </c>
      <c r="D48" s="5">
        <v>400</v>
      </c>
      <c r="F48" s="5" t="s">
        <v>61</v>
      </c>
      <c r="G48" s="5">
        <v>1</v>
      </c>
    </row>
    <row r="49" spans="1:7" s="2" customFormat="1">
      <c r="A49" s="5" t="s">
        <v>63</v>
      </c>
      <c r="B49" s="5" t="s">
        <v>64</v>
      </c>
      <c r="C49" s="5" t="s">
        <v>65</v>
      </c>
      <c r="D49" s="5">
        <v>200</v>
      </c>
      <c r="F49" s="5" t="s">
        <v>63</v>
      </c>
      <c r="G49" s="5">
        <v>3</v>
      </c>
    </row>
    <row r="50" spans="1:7" s="2" customFormat="1">
      <c r="A50" s="5" t="s">
        <v>66</v>
      </c>
      <c r="B50" s="5" t="s">
        <v>64</v>
      </c>
      <c r="C50" s="5" t="s">
        <v>67</v>
      </c>
      <c r="D50" s="5">
        <v>500</v>
      </c>
      <c r="F50" s="5" t="s">
        <v>66</v>
      </c>
      <c r="G50" s="5">
        <v>4</v>
      </c>
    </row>
    <row r="52" spans="1:7" s="2" customFormat="1">
      <c r="A52" s="4" t="s">
        <v>68</v>
      </c>
      <c r="B52" s="2" t="s">
        <v>69</v>
      </c>
    </row>
    <row r="53" spans="1:7" s="2" customFormat="1">
      <c r="A53" s="5" t="s">
        <v>50</v>
      </c>
      <c r="B53" s="5" t="s">
        <v>51</v>
      </c>
      <c r="C53" s="5" t="s">
        <v>52</v>
      </c>
      <c r="D53" s="5" t="s">
        <v>53</v>
      </c>
    </row>
    <row r="54" spans="1:7" s="2" customFormat="1">
      <c r="A54" s="6" t="str" cm="1">
        <f t="array" ref="A54:D58">_xlfn.SORTBY(A46:D50,G46:G50,1)</f>
        <v>本部長</v>
      </c>
      <c r="B54" s="7" t="str">
        <v>本社</v>
      </c>
      <c r="C54" s="7" t="str">
        <v>大久保</v>
      </c>
      <c r="D54" s="7">
        <v>400</v>
      </c>
    </row>
    <row r="55" spans="1:7" s="2" customFormat="1">
      <c r="A55" s="8" t="str">
        <v>部長</v>
      </c>
      <c r="B55" s="9" t="str">
        <v>本社</v>
      </c>
      <c r="C55" s="9" t="str">
        <v>高橋</v>
      </c>
      <c r="D55" s="9">
        <v>300</v>
      </c>
    </row>
    <row r="56" spans="1:7" s="2" customFormat="1">
      <c r="A56" s="8" t="str">
        <v>課長</v>
      </c>
      <c r="B56" s="9" t="str">
        <v>名古屋</v>
      </c>
      <c r="C56" s="9" t="str">
        <v>池田</v>
      </c>
      <c r="D56" s="9">
        <v>200</v>
      </c>
    </row>
    <row r="57" spans="1:7" s="2" customFormat="1">
      <c r="A57" s="8" t="str">
        <v>係長</v>
      </c>
      <c r="B57" s="9" t="str">
        <v>名古屋</v>
      </c>
      <c r="C57" s="9" t="str">
        <v>安西</v>
      </c>
      <c r="D57" s="9">
        <v>500</v>
      </c>
    </row>
    <row r="58" spans="1:7" s="2" customFormat="1">
      <c r="A58" s="8" t="str">
        <v>担当</v>
      </c>
      <c r="B58" s="9" t="str">
        <v>栄店</v>
      </c>
      <c r="C58" s="9" t="str">
        <v>宮崎</v>
      </c>
      <c r="D58" s="9">
        <v>1000</v>
      </c>
    </row>
    <row r="60" spans="1:7" s="2" customFormat="1">
      <c r="A60" s="12" t="s">
        <v>27</v>
      </c>
    </row>
    <row r="61" spans="1:7" s="2" customFormat="1">
      <c r="A61" s="3" t="s">
        <v>28</v>
      </c>
      <c r="C61" s="2" t="s">
        <v>70</v>
      </c>
    </row>
    <row r="62" spans="1:7" s="2" customFormat="1">
      <c r="A62" s="3" t="s">
        <v>30</v>
      </c>
      <c r="C62" s="2" t="s">
        <v>71</v>
      </c>
    </row>
    <row r="63" spans="1:7" s="2" customFormat="1">
      <c r="A63" s="3" t="s">
        <v>72</v>
      </c>
      <c r="C63" s="2" t="s">
        <v>73</v>
      </c>
    </row>
    <row r="64" spans="1:7" s="2" customFormat="1">
      <c r="A64" s="3" t="s">
        <v>74</v>
      </c>
      <c r="C64" s="2" t="s">
        <v>75</v>
      </c>
    </row>
    <row r="65" spans="1:9" s="2" customFormat="1">
      <c r="A65" s="3" t="s">
        <v>32</v>
      </c>
      <c r="C65" s="2" t="s">
        <v>76</v>
      </c>
    </row>
    <row r="66" spans="1:9" s="2" customFormat="1">
      <c r="A66" s="3" t="s">
        <v>34</v>
      </c>
      <c r="C66" s="2" t="s">
        <v>77</v>
      </c>
    </row>
    <row r="67" spans="1:9" s="2" customFormat="1">
      <c r="A67" s="3" t="s">
        <v>36</v>
      </c>
      <c r="C67" s="2" t="s">
        <v>78</v>
      </c>
    </row>
    <row r="68" spans="1:9" s="2" customFormat="1">
      <c r="A68" s="2" t="s">
        <v>7</v>
      </c>
    </row>
    <row r="69" spans="1:9" s="2" customFormat="1">
      <c r="A69" s="4" t="s">
        <v>79</v>
      </c>
      <c r="B69" s="2" t="s">
        <v>80</v>
      </c>
    </row>
    <row r="70" spans="1:9" s="2" customFormat="1">
      <c r="A70" s="4"/>
    </row>
    <row r="71" spans="1:9" s="2" customFormat="1">
      <c r="F71" s="4" t="s">
        <v>81</v>
      </c>
    </row>
    <row r="72" spans="1:9" s="2" customFormat="1">
      <c r="A72" s="5" t="s">
        <v>82</v>
      </c>
      <c r="B72" s="5" t="s">
        <v>83</v>
      </c>
      <c r="C72" s="5" t="s">
        <v>84</v>
      </c>
      <c r="D72" s="5" t="s">
        <v>85</v>
      </c>
      <c r="F72" s="5" t="s">
        <v>82</v>
      </c>
      <c r="G72" s="5" t="s">
        <v>83</v>
      </c>
      <c r="H72" s="5" t="s">
        <v>84</v>
      </c>
      <c r="I72" s="5" t="s">
        <v>85</v>
      </c>
    </row>
    <row r="73" spans="1:9" s="2" customFormat="1">
      <c r="A73" s="5" t="s">
        <v>86</v>
      </c>
      <c r="B73" s="5" t="s">
        <v>87</v>
      </c>
      <c r="C73" s="5">
        <v>32</v>
      </c>
      <c r="D73" s="5">
        <v>520</v>
      </c>
      <c r="F73" s="6" t="str" cm="1">
        <f t="array" ref="F73:I78">_xlfn.SORTBY(A73:D78,C73:C78,1,D73:D78,-1)</f>
        <v>田中</v>
      </c>
      <c r="G73" s="13" t="str">
        <v>開発</v>
      </c>
      <c r="H73" s="13">
        <v>28</v>
      </c>
      <c r="I73" s="13">
        <v>700</v>
      </c>
    </row>
    <row r="74" spans="1:9" s="2" customFormat="1">
      <c r="A74" s="5" t="s">
        <v>88</v>
      </c>
      <c r="B74" s="5" t="s">
        <v>89</v>
      </c>
      <c r="C74" s="5">
        <v>28</v>
      </c>
      <c r="D74" s="5">
        <v>610</v>
      </c>
      <c r="F74" s="8" t="str">
        <v>鈴木</v>
      </c>
      <c r="G74" s="8" t="str">
        <v>開発</v>
      </c>
      <c r="H74" s="8">
        <v>28</v>
      </c>
      <c r="I74" s="8">
        <v>610</v>
      </c>
    </row>
    <row r="75" spans="1:9" s="2" customFormat="1">
      <c r="A75" s="5" t="s">
        <v>90</v>
      </c>
      <c r="B75" s="5" t="s">
        <v>87</v>
      </c>
      <c r="C75" s="5">
        <v>41</v>
      </c>
      <c r="D75" s="5">
        <v>480</v>
      </c>
      <c r="F75" s="8" t="str">
        <v>伊藤</v>
      </c>
      <c r="G75" s="8" t="str">
        <v>営業</v>
      </c>
      <c r="H75" s="8">
        <v>29</v>
      </c>
      <c r="I75" s="8">
        <v>700</v>
      </c>
    </row>
    <row r="76" spans="1:9" s="2" customFormat="1">
      <c r="A76" s="5" t="s">
        <v>91</v>
      </c>
      <c r="B76" s="5" t="s">
        <v>89</v>
      </c>
      <c r="C76" s="5">
        <v>28</v>
      </c>
      <c r="D76" s="5">
        <v>700</v>
      </c>
      <c r="F76" s="8" t="str">
        <v>佐藤</v>
      </c>
      <c r="G76" s="8" t="str">
        <v>営業</v>
      </c>
      <c r="H76" s="8">
        <v>32</v>
      </c>
      <c r="I76" s="8">
        <v>520</v>
      </c>
    </row>
    <row r="77" spans="1:9" s="2" customFormat="1">
      <c r="A77" s="5" t="s">
        <v>92</v>
      </c>
      <c r="B77" s="5" t="s">
        <v>87</v>
      </c>
      <c r="C77" s="5">
        <v>29</v>
      </c>
      <c r="D77" s="5">
        <v>700</v>
      </c>
      <c r="F77" s="8" t="str">
        <v>渡辺</v>
      </c>
      <c r="G77" s="8" t="str">
        <v>開発</v>
      </c>
      <c r="H77" s="8">
        <v>32</v>
      </c>
      <c r="I77" s="8">
        <v>450</v>
      </c>
    </row>
    <row r="78" spans="1:9" s="2" customFormat="1">
      <c r="A78" s="5" t="s">
        <v>93</v>
      </c>
      <c r="B78" s="5" t="s">
        <v>89</v>
      </c>
      <c r="C78" s="5">
        <v>32</v>
      </c>
      <c r="D78" s="5">
        <v>450</v>
      </c>
      <c r="F78" s="8" t="str">
        <v>高橋</v>
      </c>
      <c r="G78" s="8" t="str">
        <v>営業</v>
      </c>
      <c r="H78" s="8">
        <v>41</v>
      </c>
      <c r="I78" s="8">
        <v>480</v>
      </c>
    </row>
    <row r="82" spans="1:9" s="2" customFormat="1">
      <c r="E82" s="12" t="s">
        <v>27</v>
      </c>
    </row>
    <row r="83" spans="1:9" s="2" customFormat="1">
      <c r="E83" s="3" t="s">
        <v>94</v>
      </c>
      <c r="G83" s="2" t="s">
        <v>95</v>
      </c>
    </row>
    <row r="84" spans="1:9" s="2" customFormat="1">
      <c r="E84" s="3" t="s">
        <v>96</v>
      </c>
      <c r="G84" s="2" t="s">
        <v>97</v>
      </c>
    </row>
    <row r="85" spans="1:9" s="2" customFormat="1">
      <c r="E85" s="3" t="s">
        <v>30</v>
      </c>
      <c r="G85" s="2" t="s">
        <v>98</v>
      </c>
    </row>
    <row r="86" spans="1:9" s="2" customFormat="1">
      <c r="E86" s="3" t="s">
        <v>74</v>
      </c>
      <c r="G86" s="2" t="s">
        <v>99</v>
      </c>
    </row>
    <row r="87" spans="1:9" s="2" customFormat="1">
      <c r="E87" s="3" t="s">
        <v>100</v>
      </c>
      <c r="G87" s="2" t="s">
        <v>101</v>
      </c>
    </row>
    <row r="88" spans="1:9" s="2" customFormat="1">
      <c r="E88" s="3" t="s">
        <v>32</v>
      </c>
      <c r="G88" s="2" t="s">
        <v>102</v>
      </c>
    </row>
    <row r="89" spans="1:9" s="2" customFormat="1">
      <c r="E89" s="3" t="s">
        <v>36</v>
      </c>
      <c r="G89" s="2" t="s">
        <v>103</v>
      </c>
    </row>
    <row r="90" spans="1:9" s="2" customFormat="1">
      <c r="A90" s="2" t="s">
        <v>7</v>
      </c>
    </row>
    <row r="91" spans="1:9" s="2" customFormat="1">
      <c r="A91" s="4" t="s">
        <v>104</v>
      </c>
      <c r="B91" s="2" t="s">
        <v>105</v>
      </c>
    </row>
    <row r="93" spans="1:9" s="2" customFormat="1">
      <c r="F93" s="4" t="s">
        <v>106</v>
      </c>
    </row>
    <row r="94" spans="1:9" s="2" customFormat="1" ht="19.5" thickBot="1">
      <c r="A94" s="14" t="s">
        <v>107</v>
      </c>
      <c r="B94" s="14" t="s">
        <v>108</v>
      </c>
      <c r="C94" s="14" t="s">
        <v>14</v>
      </c>
      <c r="D94" s="14" t="s">
        <v>109</v>
      </c>
      <c r="F94" s="14" t="s">
        <v>107</v>
      </c>
      <c r="G94" s="14" t="s">
        <v>108</v>
      </c>
      <c r="H94" s="14" t="s">
        <v>14</v>
      </c>
      <c r="I94" s="14" t="s">
        <v>109</v>
      </c>
    </row>
    <row r="95" spans="1:9" s="2" customFormat="1" ht="19.5" thickTop="1">
      <c r="A95" s="15" t="s">
        <v>17</v>
      </c>
      <c r="B95" s="15">
        <v>1013</v>
      </c>
      <c r="C95" s="15">
        <v>180</v>
      </c>
      <c r="D95" s="15">
        <v>320</v>
      </c>
      <c r="F95" s="16" t="str" cm="1">
        <f t="array" ref="F95:I100">_xlfn.SORTBY(A95:D100,B95:B100,1,C95:C100,1,D95:D100,-1)</f>
        <v>みかん</v>
      </c>
      <c r="G95" s="17">
        <v>1011</v>
      </c>
      <c r="H95" s="17">
        <v>120</v>
      </c>
      <c r="I95" s="17">
        <v>450</v>
      </c>
    </row>
    <row r="96" spans="1:9" s="2" customFormat="1">
      <c r="A96" s="5" t="s">
        <v>18</v>
      </c>
      <c r="B96" s="5">
        <v>1011</v>
      </c>
      <c r="C96" s="5">
        <v>120</v>
      </c>
      <c r="D96" s="5">
        <v>450</v>
      </c>
      <c r="F96" s="8" t="str">
        <v>バナナ</v>
      </c>
      <c r="G96" s="9">
        <v>1011</v>
      </c>
      <c r="H96" s="9">
        <v>150</v>
      </c>
      <c r="I96" s="9">
        <v>600</v>
      </c>
    </row>
    <row r="97" spans="1:9" s="2" customFormat="1">
      <c r="A97" s="5" t="s">
        <v>19</v>
      </c>
      <c r="B97" s="5">
        <v>1012</v>
      </c>
      <c r="C97" s="5">
        <v>350</v>
      </c>
      <c r="D97" s="5">
        <v>280</v>
      </c>
      <c r="F97" s="8" t="str">
        <v>ぶどう</v>
      </c>
      <c r="G97" s="9">
        <v>1012</v>
      </c>
      <c r="H97" s="9">
        <v>350</v>
      </c>
      <c r="I97" s="9">
        <v>280</v>
      </c>
    </row>
    <row r="98" spans="1:9" s="2" customFormat="1">
      <c r="A98" s="5" t="s">
        <v>20</v>
      </c>
      <c r="B98" s="5">
        <v>1013</v>
      </c>
      <c r="C98" s="5">
        <v>180</v>
      </c>
      <c r="D98" s="5">
        <v>310</v>
      </c>
      <c r="F98" s="8" t="str">
        <v>りんご</v>
      </c>
      <c r="G98" s="9">
        <v>1013</v>
      </c>
      <c r="H98" s="9">
        <v>180</v>
      </c>
      <c r="I98" s="9">
        <v>320</v>
      </c>
    </row>
    <row r="99" spans="1:9" s="2" customFormat="1">
      <c r="A99" s="5" t="s">
        <v>21</v>
      </c>
      <c r="B99" s="5">
        <v>1011</v>
      </c>
      <c r="C99" s="5">
        <v>150</v>
      </c>
      <c r="D99" s="5">
        <v>600</v>
      </c>
      <c r="F99" s="8" t="str">
        <v>もも</v>
      </c>
      <c r="G99" s="9">
        <v>1013</v>
      </c>
      <c r="H99" s="9">
        <v>180</v>
      </c>
      <c r="I99" s="9">
        <v>310</v>
      </c>
    </row>
    <row r="100" spans="1:9" s="2" customFormat="1">
      <c r="A100" s="5" t="s">
        <v>22</v>
      </c>
      <c r="B100" s="5">
        <v>1015</v>
      </c>
      <c r="C100" s="5">
        <v>380</v>
      </c>
      <c r="D100" s="5">
        <v>250</v>
      </c>
      <c r="F100" s="8" t="str">
        <v>パイナップル</v>
      </c>
      <c r="G100" s="9">
        <v>1015</v>
      </c>
      <c r="H100" s="9">
        <v>380</v>
      </c>
      <c r="I100" s="9">
        <v>250</v>
      </c>
    </row>
    <row r="104" spans="1:9" s="2" customFormat="1">
      <c r="E104" s="12" t="s">
        <v>27</v>
      </c>
    </row>
    <row r="105" spans="1:9" s="2" customFormat="1">
      <c r="E105" s="2" t="s">
        <v>94</v>
      </c>
      <c r="G105" s="2" t="s">
        <v>95</v>
      </c>
    </row>
    <row r="106" spans="1:9" s="2" customFormat="1">
      <c r="E106" s="2" t="s">
        <v>96</v>
      </c>
      <c r="G106" s="2" t="s">
        <v>110</v>
      </c>
    </row>
    <row r="107" spans="1:9" s="2" customFormat="1">
      <c r="E107" s="2" t="s">
        <v>30</v>
      </c>
      <c r="G107" s="2" t="s">
        <v>98</v>
      </c>
    </row>
    <row r="108" spans="1:9" s="2" customFormat="1">
      <c r="E108" s="2" t="s">
        <v>74</v>
      </c>
      <c r="G108" s="2" t="s">
        <v>111</v>
      </c>
    </row>
    <row r="109" spans="1:9" s="2" customFormat="1">
      <c r="E109" s="2" t="s">
        <v>100</v>
      </c>
      <c r="G109" s="2" t="s">
        <v>112</v>
      </c>
    </row>
    <row r="110" spans="1:9" s="2" customFormat="1">
      <c r="E110" s="2" t="s">
        <v>113</v>
      </c>
      <c r="G110" s="2" t="s">
        <v>114</v>
      </c>
    </row>
    <row r="111" spans="1:9" s="2" customFormat="1">
      <c r="E111" s="2" t="s">
        <v>32</v>
      </c>
      <c r="G111" s="2" t="s">
        <v>102</v>
      </c>
    </row>
    <row r="112" spans="1:9" s="2" customFormat="1">
      <c r="E112" s="2" t="s">
        <v>36</v>
      </c>
      <c r="G112" s="2" t="s">
        <v>115</v>
      </c>
    </row>
    <row r="113" spans="1:9" s="2" customFormat="1">
      <c r="A113" s="2" t="s">
        <v>7</v>
      </c>
    </row>
    <row r="114" spans="1:9" s="2" customFormat="1">
      <c r="A114" s="4" t="s">
        <v>116</v>
      </c>
      <c r="B114" s="2" t="s">
        <v>117</v>
      </c>
      <c r="F114" s="18" t="s">
        <v>118</v>
      </c>
    </row>
    <row r="115" spans="1:9" s="2" customFormat="1">
      <c r="B115" s="2" t="s">
        <v>119</v>
      </c>
      <c r="E115"/>
    </row>
    <row r="116" spans="1:9" s="2" customFormat="1">
      <c r="A116" s="2" t="s">
        <v>120</v>
      </c>
      <c r="B116"/>
      <c r="E116" t="s">
        <v>12</v>
      </c>
    </row>
    <row r="117" spans="1:9" s="2" customFormat="1">
      <c r="A117" s="5" t="s">
        <v>82</v>
      </c>
      <c r="B117" s="5" t="s">
        <v>83</v>
      </c>
      <c r="C117" s="5" t="s">
        <v>121</v>
      </c>
      <c r="E117" s="5" t="s">
        <v>82</v>
      </c>
      <c r="F117" s="5" t="s">
        <v>84</v>
      </c>
    </row>
    <row r="118" spans="1:9" s="2" customFormat="1">
      <c r="A118" s="5" t="s">
        <v>86</v>
      </c>
      <c r="B118" s="5" t="s">
        <v>87</v>
      </c>
      <c r="C118" s="5">
        <v>2018</v>
      </c>
      <c r="E118" s="5" t="s">
        <v>86</v>
      </c>
      <c r="F118" s="5">
        <v>32</v>
      </c>
    </row>
    <row r="119" spans="1:9" s="2" customFormat="1">
      <c r="A119" s="5" t="s">
        <v>88</v>
      </c>
      <c r="B119" s="5" t="s">
        <v>89</v>
      </c>
      <c r="C119" s="5">
        <v>2020</v>
      </c>
      <c r="E119" s="5" t="s">
        <v>88</v>
      </c>
      <c r="F119" s="5">
        <v>28</v>
      </c>
    </row>
    <row r="120" spans="1:9" s="2" customFormat="1">
      <c r="A120" s="5" t="s">
        <v>90</v>
      </c>
      <c r="B120" s="5" t="s">
        <v>87</v>
      </c>
      <c r="C120" s="5">
        <v>2016</v>
      </c>
      <c r="E120" s="5" t="s">
        <v>90</v>
      </c>
      <c r="F120" s="5">
        <v>41</v>
      </c>
    </row>
    <row r="121" spans="1:9" s="2" customFormat="1">
      <c r="A121" s="5" t="s">
        <v>91</v>
      </c>
      <c r="B121" s="5" t="s">
        <v>89</v>
      </c>
      <c r="C121" s="5">
        <v>2018</v>
      </c>
      <c r="E121" s="5" t="s">
        <v>91</v>
      </c>
      <c r="F121" s="5">
        <v>35</v>
      </c>
    </row>
    <row r="122" spans="1:9" s="2" customFormat="1">
      <c r="A122" s="5" t="s">
        <v>92</v>
      </c>
      <c r="B122" s="5" t="s">
        <v>87</v>
      </c>
      <c r="C122" s="5">
        <v>2020</v>
      </c>
      <c r="E122" s="5" t="s">
        <v>92</v>
      </c>
      <c r="F122" s="5">
        <v>29</v>
      </c>
    </row>
    <row r="123" spans="1:9" s="2" customFormat="1">
      <c r="A123" s="5" t="s">
        <v>93</v>
      </c>
      <c r="B123" s="5" t="s">
        <v>89</v>
      </c>
      <c r="C123" s="5">
        <v>2016</v>
      </c>
      <c r="E123" s="5" t="s">
        <v>93</v>
      </c>
      <c r="F123" s="5">
        <v>42</v>
      </c>
    </row>
    <row r="125" spans="1:9" s="2" customFormat="1">
      <c r="A125" s="4" t="s">
        <v>122</v>
      </c>
    </row>
    <row r="126" spans="1:9" s="2" customFormat="1">
      <c r="A126" s="5" t="s">
        <v>82</v>
      </c>
      <c r="B126" s="5" t="s">
        <v>83</v>
      </c>
      <c r="C126" s="5" t="s">
        <v>121</v>
      </c>
      <c r="H126" s="19" t="s">
        <v>123</v>
      </c>
    </row>
    <row r="127" spans="1:9" s="2" customFormat="1">
      <c r="A127" s="20" t="str" cm="1">
        <f t="array" ref="A127:C132">_xlfn.SORTBY(A118:C123,C118:C123,1,F118:F123,-1)</f>
        <v>渡辺</v>
      </c>
      <c r="B127" s="7" t="str">
        <v>開発</v>
      </c>
      <c r="C127" s="7">
        <v>2016</v>
      </c>
      <c r="H127" s="22">
        <f>VLOOKUP(A127,$E$118:$F$123,2,FALSE)</f>
        <v>42</v>
      </c>
      <c r="I127" s="2" t="str">
        <f ca="1">_xlfn.FORMULATEXT(H127)</f>
        <v>=VLOOKUP(A127,$E$118:$F$123,2,FALSE)</v>
      </c>
    </row>
    <row r="128" spans="1:9" s="2" customFormat="1">
      <c r="A128" s="21" t="str">
        <v>高橋</v>
      </c>
      <c r="B128" s="9" t="str">
        <v>営業</v>
      </c>
      <c r="C128" s="9">
        <v>2016</v>
      </c>
      <c r="H128" s="22">
        <f t="shared" ref="H128:H132" si="0">VLOOKUP(A128,$E$118:$F$123,2,FALSE)</f>
        <v>41</v>
      </c>
    </row>
    <row r="129" spans="1:8" s="2" customFormat="1">
      <c r="A129" s="21" t="str">
        <v>田中</v>
      </c>
      <c r="B129" s="9" t="str">
        <v>開発</v>
      </c>
      <c r="C129" s="9">
        <v>2018</v>
      </c>
      <c r="H129" s="22">
        <f t="shared" si="0"/>
        <v>35</v>
      </c>
    </row>
    <row r="130" spans="1:8" s="2" customFormat="1">
      <c r="A130" s="21" t="str">
        <v>佐藤</v>
      </c>
      <c r="B130" s="9" t="str">
        <v>営業</v>
      </c>
      <c r="C130" s="9">
        <v>2018</v>
      </c>
      <c r="H130" s="22">
        <f t="shared" si="0"/>
        <v>32</v>
      </c>
    </row>
    <row r="131" spans="1:8" s="2" customFormat="1">
      <c r="A131" s="21" t="str">
        <v>伊藤</v>
      </c>
      <c r="B131" s="9" t="str">
        <v>営業</v>
      </c>
      <c r="C131" s="9">
        <v>2020</v>
      </c>
      <c r="H131" s="22">
        <f t="shared" si="0"/>
        <v>29</v>
      </c>
    </row>
    <row r="132" spans="1:8" s="2" customFormat="1">
      <c r="A132" s="21" t="str">
        <v>鈴木</v>
      </c>
      <c r="B132" s="9" t="str">
        <v>開発</v>
      </c>
      <c r="C132" s="9">
        <v>2020</v>
      </c>
      <c r="H132" s="22">
        <f t="shared" si="0"/>
        <v>28</v>
      </c>
    </row>
    <row r="135" spans="1:8" s="2" customFormat="1">
      <c r="A135" s="12" t="s">
        <v>27</v>
      </c>
    </row>
    <row r="136" spans="1:8" s="2" customFormat="1">
      <c r="A136" s="3" t="s">
        <v>124</v>
      </c>
      <c r="C136" s="2" t="s">
        <v>125</v>
      </c>
    </row>
    <row r="137" spans="1:8" s="2" customFormat="1">
      <c r="A137" s="23" t="s">
        <v>126</v>
      </c>
      <c r="B137" s="18"/>
      <c r="C137" s="18" t="s">
        <v>127</v>
      </c>
    </row>
    <row r="138" spans="1:8" s="2" customFormat="1">
      <c r="A138" s="3" t="s">
        <v>94</v>
      </c>
      <c r="C138" s="2" t="s">
        <v>128</v>
      </c>
    </row>
    <row r="139" spans="1:8" s="2" customFormat="1">
      <c r="A139" s="3" t="s">
        <v>30</v>
      </c>
      <c r="C139" s="2" t="s">
        <v>129</v>
      </c>
    </row>
    <row r="140" spans="1:8" s="2" customFormat="1">
      <c r="A140" s="3" t="s">
        <v>74</v>
      </c>
      <c r="C140" s="2" t="s">
        <v>130</v>
      </c>
    </row>
    <row r="141" spans="1:8" s="2" customFormat="1">
      <c r="A141" s="3" t="s">
        <v>100</v>
      </c>
      <c r="C141" s="2" t="s">
        <v>131</v>
      </c>
    </row>
    <row r="142" spans="1:8" s="2" customFormat="1">
      <c r="A142" s="3" t="s">
        <v>32</v>
      </c>
      <c r="C142" s="2" t="s">
        <v>102</v>
      </c>
    </row>
    <row r="143" spans="1:8" s="2" customFormat="1">
      <c r="A143" s="3" t="s">
        <v>36</v>
      </c>
      <c r="C143" s="2" t="s">
        <v>132</v>
      </c>
    </row>
    <row r="144" spans="1:8" s="2" customFormat="1">
      <c r="A144" s="2" t="s">
        <v>7</v>
      </c>
    </row>
    <row r="145" spans="1:6" s="2" customFormat="1">
      <c r="A145" s="4" t="s">
        <v>133</v>
      </c>
      <c r="B145" s="2" t="s">
        <v>134</v>
      </c>
    </row>
    <row r="146" spans="1:6" s="2" customFormat="1">
      <c r="A146" s="4"/>
    </row>
    <row r="147" spans="1:6" s="2" customFormat="1" ht="27" customHeight="1">
      <c r="A147" s="2" t="s">
        <v>120</v>
      </c>
      <c r="E147" s="2" t="s">
        <v>12</v>
      </c>
    </row>
    <row r="148" spans="1:6" s="2" customFormat="1">
      <c r="A148" s="5" t="s">
        <v>82</v>
      </c>
      <c r="B148" s="5" t="s">
        <v>83</v>
      </c>
      <c r="C148" s="5" t="s">
        <v>121</v>
      </c>
      <c r="E148" s="5" t="s">
        <v>82</v>
      </c>
      <c r="F148" s="5" t="s">
        <v>84</v>
      </c>
    </row>
    <row r="149" spans="1:6" s="2" customFormat="1">
      <c r="A149" s="5" t="s">
        <v>86</v>
      </c>
      <c r="B149" s="5" t="s">
        <v>87</v>
      </c>
      <c r="C149" s="5">
        <v>2018</v>
      </c>
      <c r="E149" s="5" t="s">
        <v>86</v>
      </c>
      <c r="F149" s="5">
        <v>32</v>
      </c>
    </row>
    <row r="150" spans="1:6" s="2" customFormat="1">
      <c r="A150" s="5" t="s">
        <v>88</v>
      </c>
      <c r="B150" s="5" t="s">
        <v>89</v>
      </c>
      <c r="C150" s="5">
        <v>2020</v>
      </c>
      <c r="E150" s="5" t="s">
        <v>88</v>
      </c>
      <c r="F150" s="5">
        <v>28</v>
      </c>
    </row>
    <row r="151" spans="1:6" s="2" customFormat="1">
      <c r="A151" s="5" t="s">
        <v>90</v>
      </c>
      <c r="B151" s="5" t="s">
        <v>87</v>
      </c>
      <c r="C151" s="5">
        <v>2016</v>
      </c>
      <c r="E151" s="5" t="s">
        <v>90</v>
      </c>
      <c r="F151" s="5">
        <v>41</v>
      </c>
    </row>
    <row r="152" spans="1:6" s="2" customFormat="1">
      <c r="A152" s="5" t="s">
        <v>91</v>
      </c>
      <c r="B152" s="5" t="s">
        <v>89</v>
      </c>
      <c r="C152" s="5">
        <v>2018</v>
      </c>
      <c r="E152" s="5" t="s">
        <v>91</v>
      </c>
      <c r="F152" s="5">
        <v>35</v>
      </c>
    </row>
    <row r="153" spans="1:6" s="2" customFormat="1">
      <c r="A153" s="5" t="s">
        <v>92</v>
      </c>
      <c r="B153" s="5" t="s">
        <v>87</v>
      </c>
      <c r="C153" s="5">
        <v>2020</v>
      </c>
      <c r="E153" s="5" t="s">
        <v>92</v>
      </c>
      <c r="F153" s="5">
        <v>29</v>
      </c>
    </row>
    <row r="154" spans="1:6" s="2" customFormat="1">
      <c r="A154" s="5" t="s">
        <v>93</v>
      </c>
      <c r="B154" s="5" t="s">
        <v>89</v>
      </c>
      <c r="C154" s="5">
        <v>2016</v>
      </c>
      <c r="E154" s="5" t="s">
        <v>93</v>
      </c>
      <c r="F154" s="5">
        <v>42</v>
      </c>
    </row>
    <row r="156" spans="1:6" s="2" customFormat="1">
      <c r="A156" s="4" t="s">
        <v>135</v>
      </c>
    </row>
    <row r="157" spans="1:6" s="2" customFormat="1">
      <c r="A157" s="5" t="s">
        <v>82</v>
      </c>
      <c r="B157" s="5" t="s">
        <v>83</v>
      </c>
      <c r="C157" s="5" t="s">
        <v>121</v>
      </c>
      <c r="D157" s="5" t="s">
        <v>84</v>
      </c>
    </row>
    <row r="158" spans="1:6" s="2" customFormat="1">
      <c r="A158" s="6" t="str" cm="1">
        <f t="array" ref="A158:D163">_xlfn.SORTBY(_xlfn.HSTACK(A149:C154,F149:F154),C149:C154,1,F149:F154,1)</f>
        <v>高橋</v>
      </c>
      <c r="B158" s="13" t="str">
        <v>営業</v>
      </c>
      <c r="C158" s="13">
        <v>2016</v>
      </c>
      <c r="D158" s="13">
        <v>41</v>
      </c>
    </row>
    <row r="159" spans="1:6" s="2" customFormat="1">
      <c r="A159" s="8" t="str">
        <v>渡辺</v>
      </c>
      <c r="B159" s="8" t="str">
        <v>開発</v>
      </c>
      <c r="C159" s="8">
        <v>2016</v>
      </c>
      <c r="D159" s="8">
        <v>42</v>
      </c>
    </row>
    <row r="160" spans="1:6" s="2" customFormat="1">
      <c r="A160" s="8" t="str">
        <v>佐藤</v>
      </c>
      <c r="B160" s="8" t="str">
        <v>営業</v>
      </c>
      <c r="C160" s="8">
        <v>2018</v>
      </c>
      <c r="D160" s="8">
        <v>32</v>
      </c>
    </row>
    <row r="161" spans="1:4" s="2" customFormat="1">
      <c r="A161" s="8" t="str">
        <v>田中</v>
      </c>
      <c r="B161" s="8" t="str">
        <v>開発</v>
      </c>
      <c r="C161" s="8">
        <v>2018</v>
      </c>
      <c r="D161" s="8">
        <v>35</v>
      </c>
    </row>
    <row r="162" spans="1:4" s="2" customFormat="1">
      <c r="A162" s="8" t="str">
        <v>鈴木</v>
      </c>
      <c r="B162" s="8" t="str">
        <v>開発</v>
      </c>
      <c r="C162" s="8">
        <v>2020</v>
      </c>
      <c r="D162" s="8">
        <v>28</v>
      </c>
    </row>
    <row r="163" spans="1:4" s="2" customFormat="1">
      <c r="A163" s="8" t="str">
        <v>伊藤</v>
      </c>
      <c r="B163" s="8" t="str">
        <v>営業</v>
      </c>
      <c r="C163" s="8">
        <v>2020</v>
      </c>
      <c r="D163" s="8">
        <v>29</v>
      </c>
    </row>
    <row r="168" spans="1:4" s="2" customFormat="1">
      <c r="A168" s="12" t="s">
        <v>27</v>
      </c>
    </row>
    <row r="169" spans="1:4" s="2" customFormat="1">
      <c r="A169" s="3" t="s">
        <v>136</v>
      </c>
      <c r="C169" s="2" t="s">
        <v>137</v>
      </c>
    </row>
    <row r="170" spans="1:4" s="2" customFormat="1">
      <c r="A170" s="3" t="s">
        <v>138</v>
      </c>
      <c r="C170" s="2" t="s">
        <v>139</v>
      </c>
    </row>
    <row r="171" spans="1:4" s="2" customFormat="1">
      <c r="A171" s="3" t="s">
        <v>30</v>
      </c>
      <c r="C171" s="2" t="s">
        <v>140</v>
      </c>
    </row>
    <row r="172" spans="1:4" s="2" customFormat="1">
      <c r="A172" s="3" t="s">
        <v>74</v>
      </c>
      <c r="C172" s="2" t="s">
        <v>130</v>
      </c>
    </row>
    <row r="173" spans="1:4" s="2" customFormat="1">
      <c r="A173" s="3" t="s">
        <v>100</v>
      </c>
      <c r="C173" s="2" t="s">
        <v>141</v>
      </c>
    </row>
    <row r="174" spans="1:4" s="2" customFormat="1">
      <c r="A174" s="3" t="s">
        <v>142</v>
      </c>
      <c r="C174" s="2" t="s">
        <v>143</v>
      </c>
    </row>
    <row r="175" spans="1:4" s="2" customFormat="1">
      <c r="A175" s="3" t="s">
        <v>36</v>
      </c>
      <c r="C175" s="2" t="s">
        <v>144</v>
      </c>
    </row>
    <row r="176" spans="1:4" s="2" customFormat="1">
      <c r="A176" s="3" t="s">
        <v>145</v>
      </c>
      <c r="C176" s="2" t="s">
        <v>146</v>
      </c>
    </row>
    <row r="177" spans="1:1" s="2" customFormat="1">
      <c r="A177" s="2" t="s">
        <v>7</v>
      </c>
    </row>
  </sheetData>
  <phoneticPr fontId="2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⑰SORTBY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2026-07-21T03:29:37Z</dcterms:created>
  <dcterms:modified xsi:type="dcterms:W3CDTF">2026-07-21T03:30:26Z</dcterms:modified>
</cp:coreProperties>
</file>